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8385" activeTab="0"/>
  </bookViews>
  <sheets>
    <sheet name="свод" sheetId="1" r:id="rId1"/>
    <sheet name="Профи-11-12" sheetId="2" r:id="rId2"/>
    <sheet name="Торпедо-11-12" sheetId="3" r:id="rId3"/>
    <sheet name="ТСА-11-12" sheetId="4" r:id="rId4"/>
    <sheet name="история" sheetId="5" r:id="rId5"/>
  </sheets>
  <definedNames/>
  <calcPr fullCalcOnLoad="1"/>
</workbook>
</file>

<file path=xl/sharedStrings.xml><?xml version="1.0" encoding="utf-8"?>
<sst xmlns="http://schemas.openxmlformats.org/spreadsheetml/2006/main" count="186" uniqueCount="69">
  <si>
    <t>Итоги турнира "Profi Open - 11/12"</t>
  </si>
  <si>
    <t>Кубок</t>
  </si>
  <si>
    <t>финалист</t>
  </si>
  <si>
    <t>место</t>
  </si>
  <si>
    <t>команда</t>
  </si>
  <si>
    <t>очки</t>
  </si>
  <si>
    <t>команда 1</t>
  </si>
  <si>
    <t>команда 10</t>
  </si>
  <si>
    <t>команда 12</t>
  </si>
  <si>
    <t>команда 13</t>
  </si>
  <si>
    <t>команда 14</t>
  </si>
  <si>
    <t>команда 24</t>
  </si>
  <si>
    <t>профи</t>
  </si>
  <si>
    <t>торп</t>
  </si>
  <si>
    <t>команда 36</t>
  </si>
  <si>
    <t>команда 37</t>
  </si>
  <si>
    <t>команда 38</t>
  </si>
  <si>
    <t>команда 39</t>
  </si>
  <si>
    <t>команда 40</t>
  </si>
  <si>
    <t>сумм</t>
  </si>
  <si>
    <t>М</t>
  </si>
  <si>
    <t>Рейтинг сезона 2011-12</t>
  </si>
  <si>
    <t>Все команды</t>
  </si>
  <si>
    <t>Команда</t>
  </si>
  <si>
    <t>Баллы</t>
  </si>
  <si>
    <t>ТСА</t>
  </si>
  <si>
    <t>Итоги турнира "TCA - 11/12"</t>
  </si>
  <si>
    <t>1/2</t>
  </si>
  <si>
    <t>1/4</t>
  </si>
  <si>
    <t>1/8</t>
  </si>
  <si>
    <t>Итоги турнира "Лига Торпедо - 11/12"</t>
  </si>
  <si>
    <t>АСП Погоня</t>
  </si>
  <si>
    <t>МКСП Альянс</t>
  </si>
  <si>
    <t>ЗенитЗоне.ру</t>
  </si>
  <si>
    <t>КСП "Торпедо"</t>
  </si>
  <si>
    <t>КСП Химик</t>
  </si>
  <si>
    <t>KFP.RU</t>
  </si>
  <si>
    <t>Kuban.ru</t>
  </si>
  <si>
    <t>КСП Феникс</t>
  </si>
  <si>
    <t>МОСКВА</t>
  </si>
  <si>
    <t>VOON</t>
  </si>
  <si>
    <t>Juventus</t>
  </si>
  <si>
    <t>Shmel United</t>
  </si>
  <si>
    <t>Профессионалы прогноза</t>
  </si>
  <si>
    <t>КФП Mont Blanc</t>
  </si>
  <si>
    <t>Мегаспорт</t>
  </si>
  <si>
    <t>ЕХЕ</t>
  </si>
  <si>
    <t>SaSiSa</t>
  </si>
  <si>
    <t>КБИ</t>
  </si>
  <si>
    <t>ЛФЛА</t>
  </si>
  <si>
    <t>GreenMile</t>
  </si>
  <si>
    <t>ОЛФП Одесса</t>
  </si>
  <si>
    <t>Best Football &amp; Partizans</t>
  </si>
  <si>
    <t>КЛФП "Харьков"</t>
  </si>
  <si>
    <t>АФК-Кузбасс</t>
  </si>
  <si>
    <t>OneDivision</t>
  </si>
  <si>
    <t>FC Noroc</t>
  </si>
  <si>
    <t>NeXT</t>
  </si>
  <si>
    <t>СФП Football.By</t>
  </si>
  <si>
    <t>ФСП Sportwin</t>
  </si>
  <si>
    <t>КФП "Арсенал"</t>
  </si>
  <si>
    <t>`7-40</t>
  </si>
  <si>
    <t>FC Stadium33.ru</t>
  </si>
  <si>
    <t>ukrliga.com</t>
  </si>
  <si>
    <t>СФП "Уральский единорог"</t>
  </si>
  <si>
    <t>EXE</t>
  </si>
  <si>
    <t>Сб.Донбасса</t>
  </si>
  <si>
    <t>АСП "Погоня"</t>
  </si>
  <si>
    <t>FC NOROC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</si>
</sst>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0" fontId="17" fillId="0" borderId="0" xfId="0" applyFont="1" applyAlignment="1" applyProtection="1">
      <alignment/>
      <protection locked="0"/>
    </xf>
    <xf numFmtId="0" fontId="8" fillId="0" borderId="10" xfId="0" applyFont="1" applyBorder="1" applyAlignment="1">
      <alignment horizontal="center"/>
    </xf>
    <xf numFmtId="17" fontId="0" fillId="24" borderId="0" xfId="0" applyNumberFormat="1" applyFill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B1">
      <selection activeCell="L28" sqref="L28"/>
    </sheetView>
  </sheetViews>
  <sheetFormatPr defaultColWidth="9.140625" defaultRowHeight="15"/>
  <cols>
    <col min="1" max="1" width="9.140625" style="0" hidden="1" customWidth="1"/>
    <col min="2" max="2" width="23.28125" style="0" customWidth="1"/>
    <col min="3" max="6" width="9.140625" style="0" hidden="1" customWidth="1"/>
    <col min="8" max="8" width="3.57421875" style="0" customWidth="1"/>
    <col min="9" max="9" width="27.28125" style="0" customWidth="1"/>
  </cols>
  <sheetData>
    <row r="1" spans="1:8" ht="15">
      <c r="A1" t="s">
        <v>20</v>
      </c>
      <c r="B1" s="3" t="s">
        <v>22</v>
      </c>
      <c r="C1" t="s">
        <v>12</v>
      </c>
      <c r="D1" t="s">
        <v>25</v>
      </c>
      <c r="E1" t="s">
        <v>13</v>
      </c>
      <c r="F1" t="s">
        <v>19</v>
      </c>
      <c r="H1" s="3" t="s">
        <v>21</v>
      </c>
    </row>
    <row r="2" spans="1:10" ht="15">
      <c r="A2">
        <f>COUNTIF($F$2:$F$41,"&gt;"&amp;F2)+COUNTIF($F$2:$F2,"="&amp;F2)</f>
        <v>1</v>
      </c>
      <c r="B2" s="5" t="s">
        <v>31</v>
      </c>
      <c r="C2">
        <f>IF(ISNA(VLOOKUP($B2,'Профи-11-12'!$B$3:$C$28,2,0)),0,VLOOKUP($B2,'Профи-11-12'!$B$3:$C$28,2,0))+IF(ISNA(VLOOKUP($B2,'Профи-11-12'!$B$29:$C$44,2,0)),0,VLOOKUP($B2,'Профи-11-12'!$B$29:$C$44,2,0))</f>
        <v>42</v>
      </c>
      <c r="D2">
        <f>IF(ISNA(VLOOKUP($B2,'ТСА-11-12'!$B$3:$C$28,2,0)),0,VLOOKUP($B2,'ТСА-11-12'!$B$3:$C$28,2,0))+IF(ISNA(VLOOKUP($B2,'ТСА-11-12'!$B$29:$C$44,2,0)),0,VLOOKUP($B2,'ТСА-11-12'!$B$29:$C$44,2,0))</f>
        <v>0</v>
      </c>
      <c r="E2">
        <f>IF(ISNA(VLOOKUP($B2,'Торпедо-11-12'!$B$3:$C$28,2,0)),0,VLOOKUP($B2,'Торпедо-11-12'!$B$3:$C$28,2,0))+IF(ISNA(VLOOKUP($B2,'Торпедо-11-12'!$B$29:$C$44,2,0)),0,VLOOKUP($B2,'Торпедо-11-12'!$B$29:$C$44,2,0))</f>
        <v>0</v>
      </c>
      <c r="F2">
        <f>SUM(C2:E2)</f>
        <v>42</v>
      </c>
      <c r="H2" s="8" t="s">
        <v>20</v>
      </c>
      <c r="I2" s="12" t="s">
        <v>23</v>
      </c>
      <c r="J2" s="12" t="s">
        <v>24</v>
      </c>
    </row>
    <row r="3" spans="1:10" ht="15">
      <c r="A3">
        <f>COUNTIF($F$2:$F$41,"&gt;"&amp;F3)+COUNTIF($F$2:$F3,"="&amp;F3)</f>
        <v>3</v>
      </c>
      <c r="B3" s="5" t="s">
        <v>44</v>
      </c>
      <c r="C3">
        <f>IF(ISNA(VLOOKUP($B3,'Профи-11-12'!$B$3:$C$28,2,0)),0,VLOOKUP($B3,'Профи-11-12'!$B$3:$C$28,2,0))+IF(ISNA(VLOOKUP($B3,'Профи-11-12'!$B$29:$C$44,2,0)),0,VLOOKUP($B3,'Профи-11-12'!$B$29:$C$44,2,0))</f>
        <v>31</v>
      </c>
      <c r="D3">
        <f>IF(ISNA(VLOOKUP($B3,'ТСА-11-12'!$B$3:$C$28,2,0)),0,VLOOKUP($B3,'ТСА-11-12'!$B$3:$C$28,2,0))+IF(ISNA(VLOOKUP($B3,'ТСА-11-12'!$B$29:$C$44,2,0)),0,VLOOKUP($B3,'ТСА-11-12'!$B$29:$C$44,2,0))</f>
        <v>0</v>
      </c>
      <c r="E3">
        <f>IF(ISNA(VLOOKUP($B3,'Торпедо-11-12'!$B$3:$C$28,2,0)),0,VLOOKUP($B3,'Торпедо-11-12'!$B$3:$C$28,2,0))+IF(ISNA(VLOOKUP($B3,'Торпедо-11-12'!$B$29:$C$44,2,0)),0,VLOOKUP($B3,'Торпедо-11-12'!$B$29:$C$44,2,0))</f>
        <v>0</v>
      </c>
      <c r="F3">
        <f aca="true" t="shared" si="0" ref="F3:F41">SUM(C3:E3)</f>
        <v>31</v>
      </c>
      <c r="H3" s="6">
        <v>1</v>
      </c>
      <c r="I3" s="6" t="str">
        <f>VLOOKUP(H3,$A$2:$B$41,2,0)</f>
        <v>АСП Погоня</v>
      </c>
      <c r="J3" s="6">
        <f>VLOOKUP(H3,$A$2:$F$41,6,0)</f>
        <v>42</v>
      </c>
    </row>
    <row r="4" spans="1:10" ht="15">
      <c r="A4">
        <f>COUNTIF($F$2:$F$41,"&gt;"&amp;F4)+COUNTIF($F$2:$F4,"="&amp;F4)</f>
        <v>22</v>
      </c>
      <c r="B4" s="5" t="s">
        <v>61</v>
      </c>
      <c r="C4">
        <f>IF(ISNA(VLOOKUP($B4,'Профи-11-12'!$B$3:$C$28,2,0)),0,VLOOKUP($B4,'Профи-11-12'!$B$3:$C$28,2,0))+IF(ISNA(VLOOKUP($B4,'Профи-11-12'!$B$29:$C$44,2,0)),0,VLOOKUP($B4,'Профи-11-12'!$B$29:$C$44,2,0))</f>
        <v>0</v>
      </c>
      <c r="D4">
        <f>IF(ISNA(VLOOKUP($B4,'ТСА-11-12'!$B$3:$C$28,2,0)),0,VLOOKUP($B4,'ТСА-11-12'!$B$3:$C$28,2,0))+IF(ISNA(VLOOKUP($B4,'ТСА-11-12'!$B$29:$C$44,2,0)),0,VLOOKUP($B4,'ТСА-11-12'!$B$29:$C$44,2,0))</f>
        <v>3</v>
      </c>
      <c r="E4">
        <f>IF(ISNA(VLOOKUP($B4,'Торпедо-11-12'!$B$3:$C$28,2,0)),0,VLOOKUP($B4,'Торпедо-11-12'!$B$3:$C$28,2,0))+IF(ISNA(VLOOKUP($B4,'Торпедо-11-12'!$B$29:$C$44,2,0)),0,VLOOKUP($B4,'Торпедо-11-12'!$B$29:$C$44,2,0))</f>
        <v>0</v>
      </c>
      <c r="F4">
        <f t="shared" si="0"/>
        <v>3</v>
      </c>
      <c r="H4" s="6">
        <v>2</v>
      </c>
      <c r="I4" s="6" t="str">
        <f aca="true" t="shared" si="1" ref="I4:I42">VLOOKUP(H4,$A$2:$B$41,2,0)</f>
        <v>Мегаспорт</v>
      </c>
      <c r="J4" s="6">
        <f aca="true" t="shared" si="2" ref="J4:J42">VLOOKUP(H4,$A$2:$F$41,6,0)</f>
        <v>35</v>
      </c>
    </row>
    <row r="5" spans="1:10" ht="15">
      <c r="A5">
        <f>COUNTIF($F$2:$F$41,"&gt;"&amp;F5)+COUNTIF($F$2:$F5,"="&amp;F5)</f>
        <v>2</v>
      </c>
      <c r="B5" s="5" t="s">
        <v>45</v>
      </c>
      <c r="C5">
        <f>IF(ISNA(VLOOKUP($B5,'Профи-11-12'!$B$3:$C$28,2,0)),0,VLOOKUP($B5,'Профи-11-12'!$B$3:$C$28,2,0))+IF(ISNA(VLOOKUP($B5,'Профи-11-12'!$B$29:$C$44,2,0)),0,VLOOKUP($B5,'Профи-11-12'!$B$29:$C$44,2,0))</f>
        <v>34</v>
      </c>
      <c r="D5">
        <f>IF(ISNA(VLOOKUP($B5,'ТСА-11-12'!$B$3:$C$28,2,0)),0,VLOOKUP($B5,'ТСА-11-12'!$B$3:$C$28,2,0))+IF(ISNA(VLOOKUP($B5,'ТСА-11-12'!$B$29:$C$44,2,0)),0,VLOOKUP($B5,'ТСА-11-12'!$B$29:$C$44,2,0))</f>
        <v>0</v>
      </c>
      <c r="E5">
        <f>IF(ISNA(VLOOKUP($B5,'Торпедо-11-12'!$B$3:$C$28,2,0)),0,VLOOKUP($B5,'Торпедо-11-12'!$B$3:$C$28,2,0))+IF(ISNA(VLOOKUP($B5,'Торпедо-11-12'!$B$29:$C$44,2,0)),0,VLOOKUP($B5,'Торпедо-11-12'!$B$29:$C$44,2,0))</f>
        <v>1</v>
      </c>
      <c r="F5">
        <f t="shared" si="0"/>
        <v>35</v>
      </c>
      <c r="H5" s="6">
        <v>3</v>
      </c>
      <c r="I5" s="6" t="str">
        <f t="shared" si="1"/>
        <v>КФП Mont Blanc</v>
      </c>
      <c r="J5" s="6">
        <f t="shared" si="2"/>
        <v>31</v>
      </c>
    </row>
    <row r="6" spans="1:10" ht="15">
      <c r="A6">
        <f>COUNTIF($F$2:$F$41,"&gt;"&amp;F6)+COUNTIF($F$2:$F6,"="&amp;F6)</f>
        <v>4</v>
      </c>
      <c r="B6" s="5" t="s">
        <v>32</v>
      </c>
      <c r="C6">
        <f>IF(ISNA(VLOOKUP($B6,'Профи-11-12'!$B$3:$C$28,2,0)),0,VLOOKUP($B6,'Профи-11-12'!$B$3:$C$28,2,0))+IF(ISNA(VLOOKUP($B6,'Профи-11-12'!$B$29:$C$44,2,0)),0,VLOOKUP($B6,'Профи-11-12'!$B$29:$C$44,2,0))</f>
        <v>22</v>
      </c>
      <c r="D6">
        <f>IF(ISNA(VLOOKUP($B6,'ТСА-11-12'!$B$3:$C$28,2,0)),0,VLOOKUP($B6,'ТСА-11-12'!$B$3:$C$28,2,0))+IF(ISNA(VLOOKUP($B6,'ТСА-11-12'!$B$29:$C$44,2,0)),0,VLOOKUP($B6,'ТСА-11-12'!$B$29:$C$44,2,0))</f>
        <v>4</v>
      </c>
      <c r="E6">
        <f>IF(ISNA(VLOOKUP($B6,'Торпедо-11-12'!$B$3:$C$28,2,0)),0,VLOOKUP($B6,'Торпедо-11-12'!$B$3:$C$28,2,0))+IF(ISNA(VLOOKUP($B6,'Торпедо-11-12'!$B$29:$C$44,2,0)),0,VLOOKUP($B6,'Торпедо-11-12'!$B$29:$C$44,2,0))</f>
        <v>0</v>
      </c>
      <c r="F6">
        <f t="shared" si="0"/>
        <v>26</v>
      </c>
      <c r="H6" s="6">
        <v>4</v>
      </c>
      <c r="I6" s="6" t="str">
        <f t="shared" si="1"/>
        <v>МКСП Альянс</v>
      </c>
      <c r="J6" s="6">
        <f t="shared" si="2"/>
        <v>26</v>
      </c>
    </row>
    <row r="7" spans="1:10" ht="15">
      <c r="A7">
        <f>COUNTIF($F$2:$F$41,"&gt;"&amp;F7)+COUNTIF($F$2:$F7,"="&amp;F7)</f>
        <v>8</v>
      </c>
      <c r="B7" s="5" t="s">
        <v>41</v>
      </c>
      <c r="C7">
        <f>IF(ISNA(VLOOKUP($B7,'Профи-11-12'!$B$3:$C$28,2,0)),0,VLOOKUP($B7,'Профи-11-12'!$B$3:$C$28,2,0))+IF(ISNA(VLOOKUP($B7,'Профи-11-12'!$B$29:$C$44,2,0)),0,VLOOKUP($B7,'Профи-11-12'!$B$29:$C$44,2,0))</f>
        <v>18</v>
      </c>
      <c r="D7">
        <f>IF(ISNA(VLOOKUP($B7,'ТСА-11-12'!$B$3:$C$28,2,0)),0,VLOOKUP($B7,'ТСА-11-12'!$B$3:$C$28,2,0))+IF(ISNA(VLOOKUP($B7,'ТСА-11-12'!$B$29:$C$44,2,0)),0,VLOOKUP($B7,'ТСА-11-12'!$B$29:$C$44,2,0))</f>
        <v>0</v>
      </c>
      <c r="E7">
        <f>IF(ISNA(VLOOKUP($B7,'Торпедо-11-12'!$B$3:$C$28,2,0)),0,VLOOKUP($B7,'Торпедо-11-12'!$B$3:$C$28,2,0))+IF(ISNA(VLOOKUP($B7,'Торпедо-11-12'!$B$29:$C$44,2,0)),0,VLOOKUP($B7,'Торпедо-11-12'!$B$29:$C$44,2,0))</f>
        <v>3</v>
      </c>
      <c r="F7">
        <f t="shared" si="0"/>
        <v>21</v>
      </c>
      <c r="H7" s="6">
        <v>5</v>
      </c>
      <c r="I7" s="6" t="str">
        <f t="shared" si="1"/>
        <v>КБИ</v>
      </c>
      <c r="J7" s="6">
        <f t="shared" si="2"/>
        <v>24</v>
      </c>
    </row>
    <row r="8" spans="1:10" ht="15">
      <c r="A8">
        <f>COUNTIF($F$2:$F$41,"&gt;"&amp;F8)+COUNTIF($F$2:$F8,"="&amp;F8)</f>
        <v>6</v>
      </c>
      <c r="B8" s="5" t="s">
        <v>33</v>
      </c>
      <c r="C8">
        <f>IF(ISNA(VLOOKUP($B8,'Профи-11-12'!$B$3:$C$28,2,0)),0,VLOOKUP($B8,'Профи-11-12'!$B$3:$C$28,2,0))+IF(ISNA(VLOOKUP($B8,'Профи-11-12'!$B$29:$C$44,2,0)),0,VLOOKUP($B8,'Профи-11-12'!$B$29:$C$44,2,0))</f>
        <v>22</v>
      </c>
      <c r="D8">
        <f>IF(ISNA(VLOOKUP($B8,'ТСА-11-12'!$B$3:$C$28,2,0)),0,VLOOKUP($B8,'ТСА-11-12'!$B$3:$C$28,2,0))+IF(ISNA(VLOOKUP($B8,'ТСА-11-12'!$B$29:$C$44,2,0)),0,VLOOKUP($B8,'ТСА-11-12'!$B$29:$C$44,2,0))</f>
        <v>0</v>
      </c>
      <c r="E8">
        <f>IF(ISNA(VLOOKUP($B8,'Торпедо-11-12'!$B$3:$C$28,2,0)),0,VLOOKUP($B8,'Торпедо-11-12'!$B$3:$C$28,2,0))+IF(ISNA(VLOOKUP($B8,'Торпедо-11-12'!$B$29:$C$44,2,0)),0,VLOOKUP($B8,'Торпедо-11-12'!$B$29:$C$44,2,0))</f>
        <v>0</v>
      </c>
      <c r="F8">
        <f t="shared" si="0"/>
        <v>22</v>
      </c>
      <c r="H8" s="6">
        <v>6</v>
      </c>
      <c r="I8" s="6" t="str">
        <f t="shared" si="1"/>
        <v>ЗенитЗоне.ру</v>
      </c>
      <c r="J8" s="6">
        <f t="shared" si="2"/>
        <v>22</v>
      </c>
    </row>
    <row r="9" spans="1:10" ht="15">
      <c r="A9">
        <f>COUNTIF($F$2:$F$41,"&gt;"&amp;F9)+COUNTIF($F$2:$F9,"="&amp;F9)</f>
        <v>7</v>
      </c>
      <c r="B9" s="5" t="s">
        <v>46</v>
      </c>
      <c r="C9">
        <f>IF(ISNA(VLOOKUP($B9,'Профи-11-12'!$B$3:$C$28,2,0)),0,VLOOKUP($B9,'Профи-11-12'!$B$3:$C$28,2,0))+IF(ISNA(VLOOKUP($B9,'Профи-11-12'!$B$29:$C$44,2,0)),0,VLOOKUP($B9,'Профи-11-12'!$B$29:$C$44,2,0))</f>
        <v>22</v>
      </c>
      <c r="D9">
        <f>IF(ISNA(VLOOKUP($B9,'ТСА-11-12'!$B$3:$C$28,2,0)),0,VLOOKUP($B9,'ТСА-11-12'!$B$3:$C$28,2,0))+IF(ISNA(VLOOKUP($B9,'ТСА-11-12'!$B$29:$C$44,2,0)),0,VLOOKUP($B9,'ТСА-11-12'!$B$29:$C$44,2,0))</f>
        <v>0</v>
      </c>
      <c r="E9">
        <f>IF(ISNA(VLOOKUP($B9,'Торпедо-11-12'!$B$3:$C$28,2,0)),0,VLOOKUP($B9,'Торпедо-11-12'!$B$3:$C$28,2,0))+IF(ISNA(VLOOKUP($B9,'Торпедо-11-12'!$B$29:$C$44,2,0)),0,VLOOKUP($B9,'Торпедо-11-12'!$B$29:$C$44,2,0))</f>
        <v>0</v>
      </c>
      <c r="F9">
        <f t="shared" si="0"/>
        <v>22</v>
      </c>
      <c r="H9" s="6">
        <v>7</v>
      </c>
      <c r="I9" s="6" t="str">
        <f t="shared" si="1"/>
        <v>ЕХЕ</v>
      </c>
      <c r="J9" s="6">
        <f t="shared" si="2"/>
        <v>22</v>
      </c>
    </row>
    <row r="10" spans="1:10" ht="15">
      <c r="A10">
        <f>COUNTIF($F$2:$F$41,"&gt;"&amp;F10)+COUNTIF($F$2:$F10,"="&amp;F10)</f>
        <v>10</v>
      </c>
      <c r="B10" s="5" t="s">
        <v>47</v>
      </c>
      <c r="C10">
        <f>IF(ISNA(VLOOKUP($B10,'Профи-11-12'!$B$3:$C$28,2,0)),0,VLOOKUP($B10,'Профи-11-12'!$B$3:$C$28,2,0))+IF(ISNA(VLOOKUP($B10,'Профи-11-12'!$B$29:$C$44,2,0)),0,VLOOKUP($B10,'Профи-11-12'!$B$29:$C$44,2,0))</f>
        <v>16</v>
      </c>
      <c r="D10">
        <f>IF(ISNA(VLOOKUP($B10,'ТСА-11-12'!$B$3:$C$28,2,0)),0,VLOOKUP($B10,'ТСА-11-12'!$B$3:$C$28,2,0))+IF(ISNA(VLOOKUP($B10,'ТСА-11-12'!$B$29:$C$44,2,0)),0,VLOOKUP($B10,'ТСА-11-12'!$B$29:$C$44,2,0))</f>
        <v>1</v>
      </c>
      <c r="E10">
        <f>IF(ISNA(VLOOKUP($B10,'Торпедо-11-12'!$B$3:$C$28,2,0)),0,VLOOKUP($B10,'Торпедо-11-12'!$B$3:$C$28,2,0))+IF(ISNA(VLOOKUP($B10,'Торпедо-11-12'!$B$29:$C$44,2,0)),0,VLOOKUP($B10,'Торпедо-11-12'!$B$29:$C$44,2,0))</f>
        <v>0</v>
      </c>
      <c r="F10">
        <f t="shared" si="0"/>
        <v>17</v>
      </c>
      <c r="H10" s="6">
        <v>8</v>
      </c>
      <c r="I10" s="6" t="str">
        <f t="shared" si="1"/>
        <v>Juventus</v>
      </c>
      <c r="J10" s="6">
        <f t="shared" si="2"/>
        <v>21</v>
      </c>
    </row>
    <row r="11" spans="1:10" ht="15">
      <c r="A11">
        <f>COUNTIF($F$2:$F$41,"&gt;"&amp;F11)+COUNTIF($F$2:$F11,"="&amp;F11)</f>
        <v>5</v>
      </c>
      <c r="B11" s="5" t="s">
        <v>48</v>
      </c>
      <c r="C11">
        <f>IF(ISNA(VLOOKUP($B11,'Профи-11-12'!$B$3:$C$28,2,0)),0,VLOOKUP($B11,'Профи-11-12'!$B$3:$C$28,2,0))+IF(ISNA(VLOOKUP($B11,'Профи-11-12'!$B$29:$C$44,2,0)),0,VLOOKUP($B11,'Профи-11-12'!$B$29:$C$44,2,0))</f>
        <v>20</v>
      </c>
      <c r="D11">
        <f>IF(ISNA(VLOOKUP($B11,'ТСА-11-12'!$B$3:$C$28,2,0)),0,VLOOKUP($B11,'ТСА-11-12'!$B$3:$C$28,2,0))+IF(ISNA(VLOOKUP($B11,'ТСА-11-12'!$B$29:$C$44,2,0)),0,VLOOKUP($B11,'ТСА-11-12'!$B$29:$C$44,2,0))</f>
        <v>4</v>
      </c>
      <c r="E11">
        <f>IF(ISNA(VLOOKUP($B11,'Торпедо-11-12'!$B$3:$C$28,2,0)),0,VLOOKUP($B11,'Торпедо-11-12'!$B$3:$C$28,2,0))+IF(ISNA(VLOOKUP($B11,'Торпедо-11-12'!$B$29:$C$44,2,0)),0,VLOOKUP($B11,'Торпедо-11-12'!$B$29:$C$44,2,0))</f>
        <v>0</v>
      </c>
      <c r="F11">
        <f t="shared" si="0"/>
        <v>24</v>
      </c>
      <c r="H11" s="6">
        <v>9</v>
      </c>
      <c r="I11" s="6" t="str">
        <f t="shared" si="1"/>
        <v>КСП "Торпедо"</v>
      </c>
      <c r="J11" s="6">
        <f t="shared" si="2"/>
        <v>18</v>
      </c>
    </row>
    <row r="12" spans="1:10" ht="15">
      <c r="A12">
        <f>COUNTIF($F$2:$F$41,"&gt;"&amp;F12)+COUNTIF($F$2:$F12,"="&amp;F12)</f>
        <v>9</v>
      </c>
      <c r="B12" s="5" t="s">
        <v>34</v>
      </c>
      <c r="C12">
        <f>IF(ISNA(VLOOKUP($B12,'Профи-11-12'!$B$3:$C$28,2,0)),0,VLOOKUP($B12,'Профи-11-12'!$B$3:$C$28,2,0))+IF(ISNA(VLOOKUP($B12,'Профи-11-12'!$B$29:$C$44,2,0)),0,VLOOKUP($B12,'Профи-11-12'!$B$29:$C$44,2,0))</f>
        <v>13</v>
      </c>
      <c r="D12">
        <f>IF(ISNA(VLOOKUP($B12,'ТСА-11-12'!$B$3:$C$28,2,0)),0,VLOOKUP($B12,'ТСА-11-12'!$B$3:$C$28,2,0))+IF(ISNA(VLOOKUP($B12,'ТСА-11-12'!$B$29:$C$44,2,0)),0,VLOOKUP($B12,'ТСА-11-12'!$B$29:$C$44,2,0))</f>
        <v>4</v>
      </c>
      <c r="E12">
        <f>IF(ISNA(VLOOKUP($B12,'Торпедо-11-12'!$B$3:$C$28,2,0)),0,VLOOKUP($B12,'Торпедо-11-12'!$B$3:$C$28,2,0))+IF(ISNA(VLOOKUP($B12,'Торпедо-11-12'!$B$29:$C$44,2,0)),0,VLOOKUP($B12,'Торпедо-11-12'!$B$29:$C$44,2,0))</f>
        <v>1</v>
      </c>
      <c r="F12">
        <f t="shared" si="0"/>
        <v>18</v>
      </c>
      <c r="H12" s="6">
        <v>10</v>
      </c>
      <c r="I12" s="6" t="str">
        <f t="shared" si="1"/>
        <v>SaSiSa</v>
      </c>
      <c r="J12" s="6">
        <f t="shared" si="2"/>
        <v>17</v>
      </c>
    </row>
    <row r="13" spans="1:10" ht="15">
      <c r="A13">
        <f>COUNTIF($F$2:$F$41,"&gt;"&amp;F13)+COUNTIF($F$2:$F13,"="&amp;F13)</f>
        <v>12</v>
      </c>
      <c r="B13" s="5" t="s">
        <v>49</v>
      </c>
      <c r="C13">
        <f>IF(ISNA(VLOOKUP($B13,'Профи-11-12'!$B$3:$C$28,2,0)),0,VLOOKUP($B13,'Профи-11-12'!$B$3:$C$28,2,0))+IF(ISNA(VLOOKUP($B13,'Профи-11-12'!$B$29:$C$44,2,0)),0,VLOOKUP($B13,'Профи-11-12'!$B$29:$C$44,2,0))</f>
        <v>11</v>
      </c>
      <c r="D13">
        <f>IF(ISNA(VLOOKUP($B13,'ТСА-11-12'!$B$3:$C$28,2,0)),0,VLOOKUP($B13,'ТСА-11-12'!$B$3:$C$28,2,0))+IF(ISNA(VLOOKUP($B13,'ТСА-11-12'!$B$29:$C$44,2,0)),0,VLOOKUP($B13,'ТСА-11-12'!$B$29:$C$44,2,0))</f>
        <v>2</v>
      </c>
      <c r="E13">
        <f>IF(ISNA(VLOOKUP($B13,'Торпедо-11-12'!$B$3:$C$28,2,0)),0,VLOOKUP($B13,'Торпедо-11-12'!$B$3:$C$28,2,0))+IF(ISNA(VLOOKUP($B13,'Торпедо-11-12'!$B$29:$C$44,2,0)),0,VLOOKUP($B13,'Торпедо-11-12'!$B$29:$C$44,2,0))</f>
        <v>0</v>
      </c>
      <c r="F13">
        <f t="shared" si="0"/>
        <v>13</v>
      </c>
      <c r="H13" s="6">
        <v>11</v>
      </c>
      <c r="I13" s="6" t="str">
        <f t="shared" si="1"/>
        <v>КСП Химик</v>
      </c>
      <c r="J13" s="6">
        <f t="shared" si="2"/>
        <v>14</v>
      </c>
    </row>
    <row r="14" spans="1:10" ht="15">
      <c r="A14">
        <f>COUNTIF($F$2:$F$41,"&gt;"&amp;F14)+COUNTIF($F$2:$F14,"="&amp;F14)</f>
        <v>30</v>
      </c>
      <c r="B14" s="5" t="s">
        <v>50</v>
      </c>
      <c r="C14">
        <f>IF(ISNA(VLOOKUP($B14,'Профи-11-12'!$B$3:$C$28,2,0)),0,VLOOKUP($B14,'Профи-11-12'!$B$3:$C$28,2,0))+IF(ISNA(VLOOKUP($B14,'Профи-11-12'!$B$29:$C$44,2,0)),0,VLOOKUP($B14,'Профи-11-12'!$B$29:$C$44,2,0))</f>
        <v>0</v>
      </c>
      <c r="D14">
        <f>IF(ISNA(VLOOKUP($B14,'ТСА-11-12'!$B$3:$C$28,2,0)),0,VLOOKUP($B14,'ТСА-11-12'!$B$3:$C$28,2,0))+IF(ISNA(VLOOKUP($B14,'ТСА-11-12'!$B$29:$C$44,2,0)),0,VLOOKUP($B14,'ТСА-11-12'!$B$29:$C$44,2,0))</f>
        <v>0</v>
      </c>
      <c r="E14">
        <f>IF(ISNA(VLOOKUP($B14,'Торпедо-11-12'!$B$3:$C$28,2,0)),0,VLOOKUP($B14,'Торпедо-11-12'!$B$3:$C$28,2,0))+IF(ISNA(VLOOKUP($B14,'Торпедо-11-12'!$B$29:$C$44,2,0)),0,VLOOKUP($B14,'Торпедо-11-12'!$B$29:$C$44,2,0))</f>
        <v>0</v>
      </c>
      <c r="F14">
        <f t="shared" si="0"/>
        <v>0</v>
      </c>
      <c r="H14" s="6">
        <v>12</v>
      </c>
      <c r="I14" s="6" t="str">
        <f t="shared" si="1"/>
        <v>ЛФЛА</v>
      </c>
      <c r="J14" s="6">
        <f t="shared" si="2"/>
        <v>13</v>
      </c>
    </row>
    <row r="15" spans="1:10" ht="15">
      <c r="A15">
        <f>COUNTIF($F$2:$F$41,"&gt;"&amp;F15)+COUNTIF($F$2:$F15,"="&amp;F15)</f>
        <v>11</v>
      </c>
      <c r="B15" s="5" t="s">
        <v>35</v>
      </c>
      <c r="C15">
        <f>IF(ISNA(VLOOKUP($B15,'Профи-11-12'!$B$3:$C$28,2,0)),0,VLOOKUP($B15,'Профи-11-12'!$B$3:$C$28,2,0))+IF(ISNA(VLOOKUP($B15,'Профи-11-12'!$B$29:$C$44,2,0)),0,VLOOKUP($B15,'Профи-11-12'!$B$29:$C$44,2,0))</f>
        <v>9</v>
      </c>
      <c r="D15">
        <f>IF(ISNA(VLOOKUP($B15,'ТСА-11-12'!$B$3:$C$28,2,0)),0,VLOOKUP($B15,'ТСА-11-12'!$B$3:$C$28,2,0))+IF(ISNA(VLOOKUP($B15,'ТСА-11-12'!$B$29:$C$44,2,0)),0,VLOOKUP($B15,'ТСА-11-12'!$B$29:$C$44,2,0))</f>
        <v>4</v>
      </c>
      <c r="E15">
        <f>IF(ISNA(VLOOKUP($B15,'Торпедо-11-12'!$B$3:$C$28,2,0)),0,VLOOKUP($B15,'Торпедо-11-12'!$B$3:$C$28,2,0))+IF(ISNA(VLOOKUP($B15,'Торпедо-11-12'!$B$29:$C$44,2,0)),0,VLOOKUP($B15,'Торпедо-11-12'!$B$29:$C$44,2,0))</f>
        <v>1</v>
      </c>
      <c r="F15">
        <f t="shared" si="0"/>
        <v>14</v>
      </c>
      <c r="H15" s="6">
        <v>13</v>
      </c>
      <c r="I15" s="6" t="str">
        <f t="shared" si="1"/>
        <v>Shmel United</v>
      </c>
      <c r="J15" s="6">
        <f t="shared" si="2"/>
        <v>10</v>
      </c>
    </row>
    <row r="16" spans="1:10" ht="15">
      <c r="A16">
        <f>COUNTIF($F$2:$F$41,"&gt;"&amp;F16)+COUNTIF($F$2:$F16,"="&amp;F16)</f>
        <v>24</v>
      </c>
      <c r="B16" s="5" t="s">
        <v>36</v>
      </c>
      <c r="C16">
        <f>IF(ISNA(VLOOKUP($B16,'Профи-11-12'!$B$3:$C$28,2,0)),0,VLOOKUP($B16,'Профи-11-12'!$B$3:$C$28,2,0))+IF(ISNA(VLOOKUP($B16,'Профи-11-12'!$B$29:$C$44,2,0)),0,VLOOKUP($B16,'Профи-11-12'!$B$29:$C$44,2,0))</f>
        <v>0</v>
      </c>
      <c r="D16">
        <f>IF(ISNA(VLOOKUP($B16,'ТСА-11-12'!$B$3:$C$28,2,0)),0,VLOOKUP($B16,'ТСА-11-12'!$B$3:$C$28,2,0))+IF(ISNA(VLOOKUP($B16,'ТСА-11-12'!$B$29:$C$44,2,0)),0,VLOOKUP($B16,'ТСА-11-12'!$B$29:$C$44,2,0))</f>
        <v>2</v>
      </c>
      <c r="E16">
        <f>IF(ISNA(VLOOKUP($B16,'Торпедо-11-12'!$B$3:$C$28,2,0)),0,VLOOKUP($B16,'Торпедо-11-12'!$B$3:$C$28,2,0))+IF(ISNA(VLOOKUP($B16,'Торпедо-11-12'!$B$29:$C$44,2,0)),0,VLOOKUP($B16,'Торпедо-11-12'!$B$29:$C$44,2,0))</f>
        <v>0</v>
      </c>
      <c r="F16">
        <f t="shared" si="0"/>
        <v>2</v>
      </c>
      <c r="H16" s="6">
        <v>14</v>
      </c>
      <c r="I16" s="6" t="str">
        <f t="shared" si="1"/>
        <v>КСП Феникс</v>
      </c>
      <c r="J16" s="6">
        <f t="shared" si="2"/>
        <v>10</v>
      </c>
    </row>
    <row r="17" spans="1:10" ht="15">
      <c r="A17">
        <f>COUNTIF($F$2:$F$41,"&gt;"&amp;F17)+COUNTIF($F$2:$F17,"="&amp;F17)</f>
        <v>13</v>
      </c>
      <c r="B17" s="5" t="s">
        <v>42</v>
      </c>
      <c r="C17">
        <f>IF(ISNA(VLOOKUP($B17,'Профи-11-12'!$B$3:$C$28,2,0)),0,VLOOKUP($B17,'Профи-11-12'!$B$3:$C$28,2,0))+IF(ISNA(VLOOKUP($B17,'Профи-11-12'!$B$29:$C$44,2,0)),0,VLOOKUP($B17,'Профи-11-12'!$B$29:$C$44,2,0))</f>
        <v>10</v>
      </c>
      <c r="D17">
        <f>IF(ISNA(VLOOKUP($B17,'ТСА-11-12'!$B$3:$C$28,2,0)),0,VLOOKUP($B17,'ТСА-11-12'!$B$3:$C$28,2,0))+IF(ISNA(VLOOKUP($B17,'ТСА-11-12'!$B$29:$C$44,2,0)),0,VLOOKUP($B17,'ТСА-11-12'!$B$29:$C$44,2,0))</f>
        <v>0</v>
      </c>
      <c r="E17">
        <f>IF(ISNA(VLOOKUP($B17,'Торпедо-11-12'!$B$3:$C$28,2,0)),0,VLOOKUP($B17,'Торпедо-11-12'!$B$3:$C$28,2,0))+IF(ISNA(VLOOKUP($B17,'Торпедо-11-12'!$B$29:$C$44,2,0)),0,VLOOKUP($B17,'Торпедо-11-12'!$B$29:$C$44,2,0))</f>
        <v>0</v>
      </c>
      <c r="F17">
        <f t="shared" si="0"/>
        <v>10</v>
      </c>
      <c r="H17" s="6">
        <v>15</v>
      </c>
      <c r="I17" s="6" t="str">
        <f t="shared" si="1"/>
        <v>FC Noroc</v>
      </c>
      <c r="J17" s="6">
        <f t="shared" si="2"/>
        <v>9</v>
      </c>
    </row>
    <row r="18" spans="1:10" ht="15">
      <c r="A18">
        <f>COUNTIF($F$2:$F$41,"&gt;"&amp;F18)+COUNTIF($F$2:$F18,"="&amp;F18)</f>
        <v>18</v>
      </c>
      <c r="B18" s="5" t="s">
        <v>37</v>
      </c>
      <c r="C18">
        <f>IF(ISNA(VLOOKUP($B18,'Профи-11-12'!$B$3:$C$28,2,0)),0,VLOOKUP($B18,'Профи-11-12'!$B$3:$C$28,2,0))+IF(ISNA(VLOOKUP($B18,'Профи-11-12'!$B$29:$C$44,2,0)),0,VLOOKUP($B18,'Профи-11-12'!$B$29:$C$44,2,0))</f>
        <v>1</v>
      </c>
      <c r="D18">
        <f>IF(ISNA(VLOOKUP($B18,'ТСА-11-12'!$B$3:$C$28,2,0)),0,VLOOKUP($B18,'ТСА-11-12'!$B$3:$C$28,2,0))+IF(ISNA(VLOOKUP($B18,'ТСА-11-12'!$B$29:$C$44,2,0)),0,VLOOKUP($B18,'ТСА-11-12'!$B$29:$C$44,2,0))</f>
        <v>3</v>
      </c>
      <c r="E18">
        <f>IF(ISNA(VLOOKUP($B18,'Торпедо-11-12'!$B$3:$C$28,2,0)),0,VLOOKUP($B18,'Торпедо-11-12'!$B$3:$C$28,2,0))+IF(ISNA(VLOOKUP($B18,'Торпедо-11-12'!$B$29:$C$44,2,0)),0,VLOOKUP($B18,'Торпедо-11-12'!$B$29:$C$44,2,0))</f>
        <v>0</v>
      </c>
      <c r="F18">
        <f t="shared" si="0"/>
        <v>4</v>
      </c>
      <c r="H18" s="6">
        <v>16</v>
      </c>
      <c r="I18" s="6" t="str">
        <f t="shared" si="1"/>
        <v>КЛФП "Харьков"</v>
      </c>
      <c r="J18" s="6">
        <f t="shared" si="2"/>
        <v>8</v>
      </c>
    </row>
    <row r="19" spans="1:10" ht="15">
      <c r="A19">
        <f>COUNTIF($F$2:$F$41,"&gt;"&amp;F19)+COUNTIF($F$2:$F19,"="&amp;F19)</f>
        <v>19</v>
      </c>
      <c r="B19" s="5" t="s">
        <v>51</v>
      </c>
      <c r="C19">
        <f>IF(ISNA(VLOOKUP($B19,'Профи-11-12'!$B$3:$C$28,2,0)),0,VLOOKUP($B19,'Профи-11-12'!$B$3:$C$28,2,0))+IF(ISNA(VLOOKUP($B19,'Профи-11-12'!$B$29:$C$44,2,0)),0,VLOOKUP($B19,'Профи-11-12'!$B$29:$C$44,2,0))</f>
        <v>3</v>
      </c>
      <c r="D19">
        <f>IF(ISNA(VLOOKUP($B19,'ТСА-11-12'!$B$3:$C$28,2,0)),0,VLOOKUP($B19,'ТСА-11-12'!$B$3:$C$28,2,0))+IF(ISNA(VLOOKUP($B19,'ТСА-11-12'!$B$29:$C$44,2,0)),0,VLOOKUP($B19,'ТСА-11-12'!$B$29:$C$44,2,0))</f>
        <v>0</v>
      </c>
      <c r="E19">
        <f>IF(ISNA(VLOOKUP($B19,'Торпедо-11-12'!$B$3:$C$28,2,0)),0,VLOOKUP($B19,'Торпедо-11-12'!$B$3:$C$28,2,0))+IF(ISNA(VLOOKUP($B19,'Торпедо-11-12'!$B$29:$C$44,2,0)),0,VLOOKUP($B19,'Торпедо-11-12'!$B$29:$C$44,2,0))</f>
        <v>1</v>
      </c>
      <c r="F19">
        <f t="shared" si="0"/>
        <v>4</v>
      </c>
      <c r="H19" s="6">
        <v>17</v>
      </c>
      <c r="I19" s="6" t="str">
        <f t="shared" si="1"/>
        <v>Профессионалы прогноза</v>
      </c>
      <c r="J19" s="6">
        <f t="shared" si="2"/>
        <v>7</v>
      </c>
    </row>
    <row r="20" spans="1:10" ht="15">
      <c r="A20">
        <f>COUNTIF($F$2:$F$41,"&gt;"&amp;F20)+COUNTIF($F$2:$F20,"="&amp;F20)</f>
        <v>20</v>
      </c>
      <c r="B20" s="5" t="s">
        <v>58</v>
      </c>
      <c r="C20">
        <f>IF(ISNA(VLOOKUP($B20,'Профи-11-12'!$B$3:$C$28,2,0)),0,VLOOKUP($B20,'Профи-11-12'!$B$3:$C$28,2,0))+IF(ISNA(VLOOKUP($B20,'Профи-11-12'!$B$29:$C$44,2,0)),0,VLOOKUP($B20,'Профи-11-12'!$B$29:$C$44,2,0))</f>
        <v>4</v>
      </c>
      <c r="D20">
        <f>IF(ISNA(VLOOKUP($B20,'ТСА-11-12'!$B$3:$C$28,2,0)),0,VLOOKUP($B20,'ТСА-11-12'!$B$3:$C$28,2,0))+IF(ISNA(VLOOKUP($B20,'ТСА-11-12'!$B$29:$C$44,2,0)),0,VLOOKUP($B20,'ТСА-11-12'!$B$29:$C$44,2,0))</f>
        <v>0</v>
      </c>
      <c r="E20">
        <f>IF(ISNA(VLOOKUP($B20,'Торпедо-11-12'!$B$3:$C$28,2,0)),0,VLOOKUP($B20,'Торпедо-11-12'!$B$3:$C$28,2,0))+IF(ISNA(VLOOKUP($B20,'Торпедо-11-12'!$B$29:$C$44,2,0)),0,VLOOKUP($B20,'Торпедо-11-12'!$B$29:$C$44,2,0))</f>
        <v>0</v>
      </c>
      <c r="F20">
        <f t="shared" si="0"/>
        <v>4</v>
      </c>
      <c r="H20" s="6">
        <v>18</v>
      </c>
      <c r="I20" s="6" t="str">
        <f t="shared" si="1"/>
        <v>Kuban.ru</v>
      </c>
      <c r="J20" s="6">
        <f t="shared" si="2"/>
        <v>4</v>
      </c>
    </row>
    <row r="21" spans="1:10" ht="15">
      <c r="A21">
        <f>COUNTIF($F$2:$F$41,"&gt;"&amp;F21)+COUNTIF($F$2:$F21,"="&amp;F21)</f>
        <v>21</v>
      </c>
      <c r="B21" s="5" t="s">
        <v>52</v>
      </c>
      <c r="C21">
        <f>IF(ISNA(VLOOKUP($B21,'Профи-11-12'!$B$3:$C$28,2,0)),0,VLOOKUP($B21,'Профи-11-12'!$B$3:$C$28,2,0))+IF(ISNA(VLOOKUP($B21,'Профи-11-12'!$B$29:$C$44,2,0)),0,VLOOKUP($B21,'Профи-11-12'!$B$29:$C$44,2,0))</f>
        <v>3</v>
      </c>
      <c r="D21">
        <f>IF(ISNA(VLOOKUP($B21,'ТСА-11-12'!$B$3:$C$28,2,0)),0,VLOOKUP($B21,'ТСА-11-12'!$B$3:$C$28,2,0))+IF(ISNA(VLOOKUP($B21,'ТСА-11-12'!$B$29:$C$44,2,0)),0,VLOOKUP($B21,'ТСА-11-12'!$B$29:$C$44,2,0))</f>
        <v>1</v>
      </c>
      <c r="E21">
        <f>IF(ISNA(VLOOKUP($B21,'Торпедо-11-12'!$B$3:$C$28,2,0)),0,VLOOKUP($B21,'Торпедо-11-12'!$B$3:$C$28,2,0))+IF(ISNA(VLOOKUP($B21,'Торпедо-11-12'!$B$29:$C$44,2,0)),0,VLOOKUP($B21,'Торпедо-11-12'!$B$29:$C$44,2,0))</f>
        <v>0</v>
      </c>
      <c r="F21">
        <f t="shared" si="0"/>
        <v>4</v>
      </c>
      <c r="H21" s="6">
        <v>19</v>
      </c>
      <c r="I21" s="6" t="str">
        <f t="shared" si="1"/>
        <v>ОЛФП Одесса</v>
      </c>
      <c r="J21" s="6">
        <f t="shared" si="2"/>
        <v>4</v>
      </c>
    </row>
    <row r="22" spans="1:10" ht="15">
      <c r="A22">
        <f>COUNTIF($F$2:$F$41,"&gt;"&amp;F22)+COUNTIF($F$2:$F22,"="&amp;F22)</f>
        <v>14</v>
      </c>
      <c r="B22" s="5" t="s">
        <v>38</v>
      </c>
      <c r="C22">
        <f>IF(ISNA(VLOOKUP($B22,'Профи-11-12'!$B$3:$C$28,2,0)),0,VLOOKUP($B22,'Профи-11-12'!$B$3:$C$28,2,0))+IF(ISNA(VLOOKUP($B22,'Профи-11-12'!$B$29:$C$44,2,0)),0,VLOOKUP($B22,'Профи-11-12'!$B$29:$C$44,2,0))</f>
        <v>5</v>
      </c>
      <c r="D22">
        <f>IF(ISNA(VLOOKUP($B22,'ТСА-11-12'!$B$3:$C$28,2,0)),0,VLOOKUP($B22,'ТСА-11-12'!$B$3:$C$28,2,0))+IF(ISNA(VLOOKUP($B22,'ТСА-11-12'!$B$29:$C$44,2,0)),0,VLOOKUP($B22,'ТСА-11-12'!$B$29:$C$44,2,0))</f>
        <v>0</v>
      </c>
      <c r="E22">
        <f>IF(ISNA(VLOOKUP($B22,'Торпедо-11-12'!$B$3:$C$28,2,0)),0,VLOOKUP($B22,'Торпедо-11-12'!$B$3:$C$28,2,0))+IF(ISNA(VLOOKUP($B22,'Торпедо-11-12'!$B$29:$C$44,2,0)),0,VLOOKUP($B22,'Торпедо-11-12'!$B$29:$C$44,2,0))</f>
        <v>5</v>
      </c>
      <c r="F22">
        <f t="shared" si="0"/>
        <v>10</v>
      </c>
      <c r="H22" s="6">
        <v>20</v>
      </c>
      <c r="I22" s="6" t="str">
        <f t="shared" si="1"/>
        <v>СФП Football.By</v>
      </c>
      <c r="J22" s="6">
        <f t="shared" si="2"/>
        <v>4</v>
      </c>
    </row>
    <row r="23" spans="1:10" ht="15">
      <c r="A23">
        <f>COUNTIF($F$2:$F$41,"&gt;"&amp;F23)+COUNTIF($F$2:$F23,"="&amp;F23)</f>
        <v>17</v>
      </c>
      <c r="B23" s="5" t="s">
        <v>43</v>
      </c>
      <c r="C23">
        <f>IF(ISNA(VLOOKUP($B23,'Профи-11-12'!$B$3:$C$28,2,0)),0,VLOOKUP($B23,'Профи-11-12'!$B$3:$C$28,2,0))+IF(ISNA(VLOOKUP($B23,'Профи-11-12'!$B$29:$C$44,2,0)),0,VLOOKUP($B23,'Профи-11-12'!$B$29:$C$44,2,0))</f>
        <v>4</v>
      </c>
      <c r="D23">
        <f>IF(ISNA(VLOOKUP($B23,'ТСА-11-12'!$B$3:$C$28,2,0)),0,VLOOKUP($B23,'ТСА-11-12'!$B$3:$C$28,2,0))+IF(ISNA(VLOOKUP($B23,'ТСА-11-12'!$B$29:$C$44,2,0)),0,VLOOKUP($B23,'ТСА-11-12'!$B$29:$C$44,2,0))</f>
        <v>2</v>
      </c>
      <c r="E23">
        <f>IF(ISNA(VLOOKUP($B23,'Торпедо-11-12'!$B$3:$C$28,2,0)),0,VLOOKUP($B23,'Торпедо-11-12'!$B$3:$C$28,2,0))+IF(ISNA(VLOOKUP($B23,'Торпедо-11-12'!$B$29:$C$44,2,0)),0,VLOOKUP($B23,'Торпедо-11-12'!$B$29:$C$44,2,0))</f>
        <v>1</v>
      </c>
      <c r="F23">
        <f t="shared" si="0"/>
        <v>7</v>
      </c>
      <c r="H23" s="6">
        <v>21</v>
      </c>
      <c r="I23" s="6" t="str">
        <f t="shared" si="1"/>
        <v>Best Football &amp; Partizans</v>
      </c>
      <c r="J23" s="6">
        <f t="shared" si="2"/>
        <v>4</v>
      </c>
    </row>
    <row r="24" spans="1:10" ht="15">
      <c r="A24">
        <f>COUNTIF($F$2:$F$41,"&gt;"&amp;F24)+COUNTIF($F$2:$F24,"="&amp;F24)</f>
        <v>27</v>
      </c>
      <c r="B24" s="5" t="s">
        <v>39</v>
      </c>
      <c r="C24">
        <f>IF(ISNA(VLOOKUP($B24,'Профи-11-12'!$B$3:$C$28,2,0)),0,VLOOKUP($B24,'Профи-11-12'!$B$3:$C$28,2,0))+IF(ISNA(VLOOKUP($B24,'Профи-11-12'!$B$29:$C$44,2,0)),0,VLOOKUP($B24,'Профи-11-12'!$B$29:$C$44,2,0))</f>
        <v>1</v>
      </c>
      <c r="D24">
        <f>IF(ISNA(VLOOKUP($B24,'ТСА-11-12'!$B$3:$C$28,2,0)),0,VLOOKUP($B24,'ТСА-11-12'!$B$3:$C$28,2,0))+IF(ISNA(VLOOKUP($B24,'ТСА-11-12'!$B$29:$C$44,2,0)),0,VLOOKUP($B24,'ТСА-11-12'!$B$29:$C$44,2,0))</f>
        <v>0</v>
      </c>
      <c r="E24">
        <f>IF(ISNA(VLOOKUP($B24,'Торпедо-11-12'!$B$3:$C$28,2,0)),0,VLOOKUP($B24,'Торпедо-11-12'!$B$3:$C$28,2,0))+IF(ISNA(VLOOKUP($B24,'Торпедо-11-12'!$B$29:$C$44,2,0)),0,VLOOKUP($B24,'Торпедо-11-12'!$B$29:$C$44,2,0))</f>
        <v>0</v>
      </c>
      <c r="F24">
        <f t="shared" si="0"/>
        <v>1</v>
      </c>
      <c r="H24" s="6">
        <v>22</v>
      </c>
      <c r="I24" s="6" t="str">
        <f t="shared" si="1"/>
        <v>`7-40</v>
      </c>
      <c r="J24" s="6">
        <f t="shared" si="2"/>
        <v>3</v>
      </c>
    </row>
    <row r="25" spans="1:10" ht="15">
      <c r="A25">
        <f>COUNTIF($F$2:$F$41,"&gt;"&amp;F25)+COUNTIF($F$2:$F25,"="&amp;F25)</f>
        <v>16</v>
      </c>
      <c r="B25" s="5" t="s">
        <v>53</v>
      </c>
      <c r="C25">
        <f>IF(ISNA(VLOOKUP($B25,'Профи-11-12'!$B$3:$C$28,2,0)),0,VLOOKUP($B25,'Профи-11-12'!$B$3:$C$28,2,0))+IF(ISNA(VLOOKUP($B25,'Профи-11-12'!$B$29:$C$44,2,0)),0,VLOOKUP($B25,'Профи-11-12'!$B$29:$C$44,2,0))</f>
        <v>5</v>
      </c>
      <c r="D25">
        <f>IF(ISNA(VLOOKUP($B25,'ТСА-11-12'!$B$3:$C$28,2,0)),0,VLOOKUP($B25,'ТСА-11-12'!$B$3:$C$28,2,0))+IF(ISNA(VLOOKUP($B25,'ТСА-11-12'!$B$29:$C$44,2,0)),0,VLOOKUP($B25,'ТСА-11-12'!$B$29:$C$44,2,0))</f>
        <v>1</v>
      </c>
      <c r="E25">
        <f>IF(ISNA(VLOOKUP($B25,'Торпедо-11-12'!$B$3:$C$28,2,0)),0,VLOOKUP($B25,'Торпедо-11-12'!$B$3:$C$28,2,0))+IF(ISNA(VLOOKUP($B25,'Торпедо-11-12'!$B$29:$C$44,2,0)),0,VLOOKUP($B25,'Торпедо-11-12'!$B$29:$C$44,2,0))</f>
        <v>2</v>
      </c>
      <c r="F25">
        <f t="shared" si="0"/>
        <v>8</v>
      </c>
      <c r="H25" s="6">
        <v>23</v>
      </c>
      <c r="I25" s="6" t="str">
        <f t="shared" si="1"/>
        <v>VOON</v>
      </c>
      <c r="J25" s="6">
        <f t="shared" si="2"/>
        <v>3</v>
      </c>
    </row>
    <row r="26" spans="1:10" ht="15">
      <c r="A26">
        <f>COUNTIF($F$2:$F$41,"&gt;"&amp;F26)+COUNTIF($F$2:$F26,"="&amp;F26)</f>
        <v>23</v>
      </c>
      <c r="B26" s="5" t="s">
        <v>40</v>
      </c>
      <c r="C26">
        <f>IF(ISNA(VLOOKUP($B26,'Профи-11-12'!$B$3:$C$28,2,0)),0,VLOOKUP($B26,'Профи-11-12'!$B$3:$C$28,2,0))+IF(ISNA(VLOOKUP($B26,'Профи-11-12'!$B$29:$C$44,2,0)),0,VLOOKUP($B26,'Профи-11-12'!$B$29:$C$44,2,0))</f>
        <v>3</v>
      </c>
      <c r="D26">
        <f>IF(ISNA(VLOOKUP($B26,'ТСА-11-12'!$B$3:$C$28,2,0)),0,VLOOKUP($B26,'ТСА-11-12'!$B$3:$C$28,2,0))+IF(ISNA(VLOOKUP($B26,'ТСА-11-12'!$B$29:$C$44,2,0)),0,VLOOKUP($B26,'ТСА-11-12'!$B$29:$C$44,2,0))</f>
        <v>0</v>
      </c>
      <c r="E26">
        <f>IF(ISNA(VLOOKUP($B26,'Торпедо-11-12'!$B$3:$C$28,2,0)),0,VLOOKUP($B26,'Торпедо-11-12'!$B$3:$C$28,2,0))+IF(ISNA(VLOOKUP($B26,'Торпедо-11-12'!$B$29:$C$44,2,0)),0,VLOOKUP($B26,'Торпедо-11-12'!$B$29:$C$44,2,0))</f>
        <v>0</v>
      </c>
      <c r="F26">
        <f t="shared" si="0"/>
        <v>3</v>
      </c>
      <c r="H26" s="6">
        <v>24</v>
      </c>
      <c r="I26" s="6" t="str">
        <f t="shared" si="1"/>
        <v>KFP.RU</v>
      </c>
      <c r="J26" s="6">
        <f t="shared" si="2"/>
        <v>2</v>
      </c>
    </row>
    <row r="27" spans="1:10" ht="15">
      <c r="A27">
        <f>COUNTIF($F$2:$F$41,"&gt;"&amp;F27)+COUNTIF($F$2:$F27,"="&amp;F27)</f>
        <v>28</v>
      </c>
      <c r="B27" s="5" t="s">
        <v>54</v>
      </c>
      <c r="C27">
        <f>IF(ISNA(VLOOKUP($B27,'Профи-11-12'!$B$3:$C$28,2,0)),0,VLOOKUP($B27,'Профи-11-12'!$B$3:$C$28,2,0))+IF(ISNA(VLOOKUP($B27,'Профи-11-12'!$B$29:$C$44,2,0)),0,VLOOKUP($B27,'Профи-11-12'!$B$29:$C$44,2,0))</f>
        <v>1</v>
      </c>
      <c r="D27">
        <f>IF(ISNA(VLOOKUP($B27,'ТСА-11-12'!$B$3:$C$28,2,0)),0,VLOOKUP($B27,'ТСА-11-12'!$B$3:$C$28,2,0))+IF(ISNA(VLOOKUP($B27,'ТСА-11-12'!$B$29:$C$44,2,0)),0,VLOOKUP($B27,'ТСА-11-12'!$B$29:$C$44,2,0))</f>
        <v>0</v>
      </c>
      <c r="E27">
        <f>IF(ISNA(VLOOKUP($B27,'Торпедо-11-12'!$B$3:$C$28,2,0)),0,VLOOKUP($B27,'Торпедо-11-12'!$B$3:$C$28,2,0))+IF(ISNA(VLOOKUP($B27,'Торпедо-11-12'!$B$29:$C$44,2,0)),0,VLOOKUP($B27,'Торпедо-11-12'!$B$29:$C$44,2,0))</f>
        <v>0</v>
      </c>
      <c r="F27">
        <f t="shared" si="0"/>
        <v>1</v>
      </c>
      <c r="H27" s="6">
        <v>25</v>
      </c>
      <c r="I27" s="6" t="str">
        <f t="shared" si="1"/>
        <v>Сб.Донбасса</v>
      </c>
      <c r="J27" s="6">
        <f t="shared" si="2"/>
        <v>2</v>
      </c>
    </row>
    <row r="28" spans="1:10" ht="15">
      <c r="A28">
        <f>COUNTIF($F$2:$F$41,"&gt;"&amp;F28)+COUNTIF($F$2:$F28,"="&amp;F28)</f>
        <v>29</v>
      </c>
      <c r="B28" s="5" t="s">
        <v>55</v>
      </c>
      <c r="C28">
        <f>IF(ISNA(VLOOKUP($B28,'Профи-11-12'!$B$3:$C$28,2,0)),0,VLOOKUP($B28,'Профи-11-12'!$B$3:$C$28,2,0))+IF(ISNA(VLOOKUP($B28,'Профи-11-12'!$B$29:$C$44,2,0)),0,VLOOKUP($B28,'Профи-11-12'!$B$29:$C$44,2,0))</f>
        <v>0</v>
      </c>
      <c r="D28">
        <f>IF(ISNA(VLOOKUP($B28,'ТСА-11-12'!$B$3:$C$28,2,0)),0,VLOOKUP($B28,'ТСА-11-12'!$B$3:$C$28,2,0))+IF(ISNA(VLOOKUP($B28,'ТСА-11-12'!$B$29:$C$44,2,0)),0,VLOOKUP($B28,'ТСА-11-12'!$B$29:$C$44,2,0))</f>
        <v>0</v>
      </c>
      <c r="E28">
        <f>IF(ISNA(VLOOKUP($B28,'Торпедо-11-12'!$B$3:$C$28,2,0)),0,VLOOKUP($B28,'Торпедо-11-12'!$B$3:$C$28,2,0))+IF(ISNA(VLOOKUP($B28,'Торпедо-11-12'!$B$29:$C$44,2,0)),0,VLOOKUP($B28,'Торпедо-11-12'!$B$29:$C$44,2,0))</f>
        <v>1</v>
      </c>
      <c r="F28">
        <f t="shared" si="0"/>
        <v>1</v>
      </c>
      <c r="H28" s="6">
        <v>26</v>
      </c>
      <c r="I28" s="6" t="str">
        <f t="shared" si="1"/>
        <v>ukrliga.com</v>
      </c>
      <c r="J28" s="6">
        <f t="shared" si="2"/>
        <v>2</v>
      </c>
    </row>
    <row r="29" spans="1:10" ht="15">
      <c r="A29">
        <f>COUNTIF($F$2:$F$41,"&gt;"&amp;F29)+COUNTIF($F$2:$F29,"="&amp;F29)</f>
        <v>15</v>
      </c>
      <c r="B29" s="5" t="s">
        <v>56</v>
      </c>
      <c r="C29">
        <f>IF(ISNA(VLOOKUP($B29,'Профи-11-12'!$B$3:$C$28,2,0)),0,VLOOKUP($B29,'Профи-11-12'!$B$3:$C$28,2,0))+IF(ISNA(VLOOKUP($B29,'Профи-11-12'!$B$29:$C$44,2,0)),0,VLOOKUP($B29,'Профи-11-12'!$B$29:$C$44,2,0))</f>
        <v>0</v>
      </c>
      <c r="D29">
        <f>IF(ISNA(VLOOKUP($B29,'ТСА-11-12'!$B$3:$C$28,2,0)),0,VLOOKUP($B29,'ТСА-11-12'!$B$3:$C$28,2,0))+IF(ISNA(VLOOKUP($B29,'ТСА-11-12'!$B$29:$C$44,2,0)),0,VLOOKUP($B29,'ТСА-11-12'!$B$29:$C$44,2,0))</f>
        <v>5</v>
      </c>
      <c r="E29">
        <f>IF(ISNA(VLOOKUP($B29,'Торпедо-11-12'!$B$3:$C$28,2,0)),0,VLOOKUP($B29,'Торпедо-11-12'!$B$3:$C$28,2,0))+IF(ISNA(VLOOKUP($B29,'Торпедо-11-12'!$B$29:$C$44,2,0)),0,VLOOKUP($B29,'Торпедо-11-12'!$B$29:$C$44,2,0))</f>
        <v>4</v>
      </c>
      <c r="F29">
        <f t="shared" si="0"/>
        <v>9</v>
      </c>
      <c r="H29" s="6">
        <v>27</v>
      </c>
      <c r="I29" s="6" t="str">
        <f t="shared" si="1"/>
        <v>МОСКВА</v>
      </c>
      <c r="J29" s="6">
        <f t="shared" si="2"/>
        <v>1</v>
      </c>
    </row>
    <row r="30" spans="1:10" ht="15">
      <c r="A30">
        <f>COUNTIF($F$2:$F$41,"&gt;"&amp;F30)+COUNTIF($F$2:$F30,"="&amp;F30)</f>
        <v>31</v>
      </c>
      <c r="B30" s="13" t="s">
        <v>57</v>
      </c>
      <c r="C30">
        <f>IF(ISNA(VLOOKUP($B30,'Профи-11-12'!$B$3:$C$28,2,0)),0,VLOOKUP($B30,'Профи-11-12'!$B$3:$C$28,2,0))+IF(ISNA(VLOOKUP($B30,'Профи-11-12'!$B$29:$C$44,2,0)),0,VLOOKUP($B30,'Профи-11-12'!$B$29:$C$44,2,0))</f>
        <v>0</v>
      </c>
      <c r="D30">
        <f>IF(ISNA(VLOOKUP($B30,'ТСА-11-12'!$B$3:$C$28,2,0)),0,VLOOKUP($B30,'ТСА-11-12'!$B$3:$C$28,2,0))+IF(ISNA(VLOOKUP($B30,'ТСА-11-12'!$B$29:$C$44,2,0)),0,VLOOKUP($B30,'ТСА-11-12'!$B$29:$C$44,2,0))</f>
        <v>0</v>
      </c>
      <c r="E30">
        <f>IF(ISNA(VLOOKUP($B30,'Торпедо-11-12'!$B$3:$C$28,2,0)),0,VLOOKUP($B30,'Торпедо-11-12'!$B$3:$C$28,2,0))+IF(ISNA(VLOOKUP($B30,'Торпедо-11-12'!$B$29:$C$44,2,0)),0,VLOOKUP($B30,'Торпедо-11-12'!$B$29:$C$44,2,0))</f>
        <v>0</v>
      </c>
      <c r="F30">
        <f t="shared" si="0"/>
        <v>0</v>
      </c>
      <c r="H30" s="6">
        <v>28</v>
      </c>
      <c r="I30" s="6" t="str">
        <f t="shared" si="1"/>
        <v>АФК-Кузбасс</v>
      </c>
      <c r="J30" s="6">
        <f t="shared" si="2"/>
        <v>1</v>
      </c>
    </row>
    <row r="31" spans="1:10" ht="15">
      <c r="A31">
        <f>COUNTIF($F$2:$F$41,"&gt;"&amp;F31)+COUNTIF($F$2:$F31,"="&amp;F31)</f>
        <v>32</v>
      </c>
      <c r="B31" s="5" t="s">
        <v>59</v>
      </c>
      <c r="C31">
        <f>IF(ISNA(VLOOKUP($B31,'Профи-11-12'!$B$3:$C$28,2,0)),0,VLOOKUP($B31,'Профи-11-12'!$B$3:$C$28,2,0))+IF(ISNA(VLOOKUP($B31,'Профи-11-12'!$B$29:$C$44,2,0)),0,VLOOKUP($B31,'Профи-11-12'!$B$29:$C$44,2,0))</f>
        <v>0</v>
      </c>
      <c r="D31">
        <f>IF(ISNA(VLOOKUP($B31,'ТСА-11-12'!$B$3:$C$28,2,0)),0,VLOOKUP($B31,'ТСА-11-12'!$B$3:$C$28,2,0))+IF(ISNA(VLOOKUP($B31,'ТСА-11-12'!$B$29:$C$44,2,0)),0,VLOOKUP($B31,'ТСА-11-12'!$B$29:$C$44,2,0))</f>
        <v>0</v>
      </c>
      <c r="E31">
        <f>IF(ISNA(VLOOKUP($B31,'Торпедо-11-12'!$B$3:$C$28,2,0)),0,VLOOKUP($B31,'Торпедо-11-12'!$B$3:$C$28,2,0))+IF(ISNA(VLOOKUP($B31,'Торпедо-11-12'!$B$29:$C$44,2,0)),0,VLOOKUP($B31,'Торпедо-11-12'!$B$29:$C$44,2,0))</f>
        <v>0</v>
      </c>
      <c r="F31">
        <f t="shared" si="0"/>
        <v>0</v>
      </c>
      <c r="H31" s="6">
        <v>29</v>
      </c>
      <c r="I31" s="6" t="str">
        <f t="shared" si="1"/>
        <v>OneDivision</v>
      </c>
      <c r="J31" s="6">
        <f t="shared" si="2"/>
        <v>1</v>
      </c>
    </row>
    <row r="32" spans="1:10" ht="15">
      <c r="A32">
        <f>COUNTIF($F$2:$F$41,"&gt;"&amp;F32)+COUNTIF($F$2:$F32,"="&amp;F32)</f>
        <v>33</v>
      </c>
      <c r="B32" s="5" t="s">
        <v>60</v>
      </c>
      <c r="C32">
        <f>IF(ISNA(VLOOKUP($B32,'Профи-11-12'!$B$3:$C$28,2,0)),0,VLOOKUP($B32,'Профи-11-12'!$B$3:$C$28,2,0))+IF(ISNA(VLOOKUP($B32,'Профи-11-12'!$B$29:$C$44,2,0)),0,VLOOKUP($B32,'Профи-11-12'!$B$29:$C$44,2,0))</f>
        <v>0</v>
      </c>
      <c r="D32">
        <f>IF(ISNA(VLOOKUP($B32,'ТСА-11-12'!$B$3:$C$28,2,0)),0,VLOOKUP($B32,'ТСА-11-12'!$B$3:$C$28,2,0))+IF(ISNA(VLOOKUP($B32,'ТСА-11-12'!$B$29:$C$44,2,0)),0,VLOOKUP($B32,'ТСА-11-12'!$B$29:$C$44,2,0))</f>
        <v>0</v>
      </c>
      <c r="E32">
        <f>IF(ISNA(VLOOKUP($B32,'Торпедо-11-12'!$B$3:$C$28,2,0)),0,VLOOKUP($B32,'Торпедо-11-12'!$B$3:$C$28,2,0))+IF(ISNA(VLOOKUP($B32,'Торпедо-11-12'!$B$29:$C$44,2,0)),0,VLOOKUP($B32,'Торпедо-11-12'!$B$29:$C$44,2,0))</f>
        <v>0</v>
      </c>
      <c r="F32">
        <f t="shared" si="0"/>
        <v>0</v>
      </c>
      <c r="H32" s="6">
        <v>30</v>
      </c>
      <c r="I32" s="6" t="str">
        <f t="shared" si="1"/>
        <v>GreenMile</v>
      </c>
      <c r="J32" s="6">
        <f t="shared" si="2"/>
        <v>0</v>
      </c>
    </row>
    <row r="33" spans="1:10" ht="15">
      <c r="A33">
        <f>COUNTIF($F$2:$F$41,"&gt;"&amp;F33)+COUNTIF($F$2:$F33,"="&amp;F33)</f>
        <v>34</v>
      </c>
      <c r="B33" s="5" t="s">
        <v>62</v>
      </c>
      <c r="C33">
        <f>IF(ISNA(VLOOKUP($B33,'Профи-11-12'!$B$3:$C$28,2,0)),0,VLOOKUP($B33,'Профи-11-12'!$B$3:$C$28,2,0))+IF(ISNA(VLOOKUP($B33,'Профи-11-12'!$B$29:$C$44,2,0)),0,VLOOKUP($B33,'Профи-11-12'!$B$29:$C$44,2,0))</f>
        <v>0</v>
      </c>
      <c r="D33">
        <f>IF(ISNA(VLOOKUP($B33,'ТСА-11-12'!$B$3:$C$28,2,0)),0,VLOOKUP($B33,'ТСА-11-12'!$B$3:$C$28,2,0))+IF(ISNA(VLOOKUP($B33,'ТСА-11-12'!$B$29:$C$44,2,0)),0,VLOOKUP($B33,'ТСА-11-12'!$B$29:$C$44,2,0))</f>
        <v>0</v>
      </c>
      <c r="E33">
        <f>IF(ISNA(VLOOKUP($B33,'Торпедо-11-12'!$B$3:$C$28,2,0)),0,VLOOKUP($B33,'Торпедо-11-12'!$B$3:$C$28,2,0))+IF(ISNA(VLOOKUP($B33,'Торпедо-11-12'!$B$29:$C$44,2,0)),0,VLOOKUP($B33,'Торпедо-11-12'!$B$29:$C$44,2,0))</f>
        <v>0</v>
      </c>
      <c r="F33">
        <f t="shared" si="0"/>
        <v>0</v>
      </c>
      <c r="H33" s="6">
        <v>31</v>
      </c>
      <c r="I33" s="6" t="str">
        <f t="shared" si="1"/>
        <v>NeXT</v>
      </c>
      <c r="J33" s="6">
        <f t="shared" si="2"/>
        <v>0</v>
      </c>
    </row>
    <row r="34" spans="1:10" ht="15">
      <c r="A34">
        <f>COUNTIF($F$2:$F$41,"&gt;"&amp;F34)+COUNTIF($F$2:$F34,"="&amp;F34)</f>
        <v>25</v>
      </c>
      <c r="B34" s="5" t="s">
        <v>66</v>
      </c>
      <c r="C34">
        <f>IF(ISNA(VLOOKUP($B34,'Профи-11-12'!$B$3:$C$28,2,0)),0,VLOOKUP($B34,'Профи-11-12'!$B$3:$C$28,2,0))+IF(ISNA(VLOOKUP($B34,'Профи-11-12'!$B$29:$C$44,2,0)),0,VLOOKUP($B34,'Профи-11-12'!$B$29:$C$44,2,0))</f>
        <v>0</v>
      </c>
      <c r="D34">
        <f>IF(ISNA(VLOOKUP($B34,'ТСА-11-12'!$B$3:$C$28,2,0)),0,VLOOKUP($B34,'ТСА-11-12'!$B$3:$C$28,2,0))+IF(ISNA(VLOOKUP($B34,'ТСА-11-12'!$B$29:$C$44,2,0)),0,VLOOKUP($B34,'ТСА-11-12'!$B$29:$C$44,2,0))</f>
        <v>2</v>
      </c>
      <c r="E34">
        <f>IF(ISNA(VLOOKUP($B34,'Торпедо-11-12'!$B$3:$C$28,2,0)),0,VLOOKUP($B34,'Торпедо-11-12'!$B$3:$C$28,2,0))+IF(ISNA(VLOOKUP($B34,'Торпедо-11-12'!$B$29:$C$44,2,0)),0,VLOOKUP($B34,'Торпедо-11-12'!$B$29:$C$44,2,0))</f>
        <v>0</v>
      </c>
      <c r="F34">
        <f t="shared" si="0"/>
        <v>2</v>
      </c>
      <c r="H34" s="6">
        <v>32</v>
      </c>
      <c r="I34" s="6" t="str">
        <f t="shared" si="1"/>
        <v>ФСП Sportwin</v>
      </c>
      <c r="J34" s="6">
        <f t="shared" si="2"/>
        <v>0</v>
      </c>
    </row>
    <row r="35" spans="1:10" ht="15">
      <c r="A35">
        <f>COUNTIF($F$2:$F$41,"&gt;"&amp;F35)+COUNTIF($F$2:$F35,"="&amp;F35)</f>
        <v>26</v>
      </c>
      <c r="B35" s="5" t="s">
        <v>63</v>
      </c>
      <c r="C35">
        <f>IF(ISNA(VLOOKUP($B35,'Профи-11-12'!$B$3:$C$28,2,0)),0,VLOOKUP($B35,'Профи-11-12'!$B$3:$C$28,2,0))+IF(ISNA(VLOOKUP($B35,'Профи-11-12'!$B$29:$C$44,2,0)),0,VLOOKUP($B35,'Профи-11-12'!$B$29:$C$44,2,0))</f>
        <v>0</v>
      </c>
      <c r="D35">
        <f>IF(ISNA(VLOOKUP($B35,'ТСА-11-12'!$B$3:$C$28,2,0)),0,VLOOKUP($B35,'ТСА-11-12'!$B$3:$C$28,2,0))+IF(ISNA(VLOOKUP($B35,'ТСА-11-12'!$B$29:$C$44,2,0)),0,VLOOKUP($B35,'ТСА-11-12'!$B$29:$C$44,2,0))</f>
        <v>2</v>
      </c>
      <c r="E35">
        <f>IF(ISNA(VLOOKUP($B35,'Торпедо-11-12'!$B$3:$C$28,2,0)),0,VLOOKUP($B35,'Торпедо-11-12'!$B$3:$C$28,2,0))+IF(ISNA(VLOOKUP($B35,'Торпедо-11-12'!$B$29:$C$44,2,0)),0,VLOOKUP($B35,'Торпедо-11-12'!$B$29:$C$44,2,0))</f>
        <v>0</v>
      </c>
      <c r="F35">
        <f t="shared" si="0"/>
        <v>2</v>
      </c>
      <c r="H35" s="6">
        <v>33</v>
      </c>
      <c r="I35" s="6" t="str">
        <f t="shared" si="1"/>
        <v>КФП "Арсенал"</v>
      </c>
      <c r="J35" s="6">
        <f t="shared" si="2"/>
        <v>0</v>
      </c>
    </row>
    <row r="36" spans="1:10" ht="15">
      <c r="A36">
        <f>COUNTIF($F$2:$F$41,"&gt;"&amp;F36)+COUNTIF($F$2:$F36,"="&amp;F36)</f>
        <v>35</v>
      </c>
      <c r="B36" s="5" t="s">
        <v>64</v>
      </c>
      <c r="C36">
        <f>IF(ISNA(VLOOKUP($B36,'Профи-11-12'!$B$3:$C$28,2,0)),0,VLOOKUP($B36,'Профи-11-12'!$B$3:$C$28,2,0))+IF(ISNA(VLOOKUP($B36,'Профи-11-12'!$B$29:$C$44,2,0)),0,VLOOKUP($B36,'Профи-11-12'!$B$29:$C$44,2,0))</f>
        <v>0</v>
      </c>
      <c r="D36">
        <f>IF(ISNA(VLOOKUP($B36,'ТСА-11-12'!$B$3:$C$28,2,0)),0,VLOOKUP($B36,'ТСА-11-12'!$B$3:$C$28,2,0))+IF(ISNA(VLOOKUP($B36,'ТСА-11-12'!$B$29:$C$44,2,0)),0,VLOOKUP($B36,'ТСА-11-12'!$B$29:$C$44,2,0))</f>
        <v>0</v>
      </c>
      <c r="E36">
        <f>IF(ISNA(VLOOKUP($B36,'Торпедо-11-12'!$B$3:$C$28,2,0)),0,VLOOKUP($B36,'Торпедо-11-12'!$B$3:$C$28,2,0))+IF(ISNA(VLOOKUP($B36,'Торпедо-11-12'!$B$29:$C$44,2,0)),0,VLOOKUP($B36,'Торпедо-11-12'!$B$29:$C$44,2,0))</f>
        <v>0</v>
      </c>
      <c r="F36">
        <f t="shared" si="0"/>
        <v>0</v>
      </c>
      <c r="H36" s="6">
        <v>34</v>
      </c>
      <c r="I36" s="6" t="str">
        <f t="shared" si="1"/>
        <v>FC Stadium33.ru</v>
      </c>
      <c r="J36" s="6">
        <f t="shared" si="2"/>
        <v>0</v>
      </c>
    </row>
    <row r="37" spans="1:10" ht="15">
      <c r="A37">
        <f>COUNTIF($F$2:$F$41,"&gt;"&amp;F37)+COUNTIF($F$2:$F37,"="&amp;F37)</f>
        <v>36</v>
      </c>
      <c r="B37" s="5" t="s">
        <v>14</v>
      </c>
      <c r="C37">
        <f>IF(ISNA(VLOOKUP($B37,'Профи-11-12'!$B$3:$C$28,2,0)),0,VLOOKUP($B37,'Профи-11-12'!$B$3:$C$28,2,0))+IF(ISNA(VLOOKUP($B37,'Профи-11-12'!$B$29:$C$44,2,0)),0,VLOOKUP($B37,'Профи-11-12'!$B$29:$C$44,2,0))</f>
        <v>0</v>
      </c>
      <c r="D37">
        <f>IF(ISNA(VLOOKUP($B37,'ТСА-11-12'!$B$3:$C$28,2,0)),0,VLOOKUP($B37,'ТСА-11-12'!$B$3:$C$28,2,0))+IF(ISNA(VLOOKUP($B37,'ТСА-11-12'!$B$29:$C$44,2,0)),0,VLOOKUP($B37,'ТСА-11-12'!$B$29:$C$44,2,0))</f>
        <v>0</v>
      </c>
      <c r="E37">
        <f>IF(ISNA(VLOOKUP($B37,'Торпедо-11-12'!$B$3:$C$28,2,0)),0,VLOOKUP($B37,'Торпедо-11-12'!$B$3:$C$28,2,0))+IF(ISNA(VLOOKUP($B37,'Торпедо-11-12'!$B$29:$C$44,2,0)),0,VLOOKUP($B37,'Торпедо-11-12'!$B$29:$C$44,2,0))</f>
        <v>0</v>
      </c>
      <c r="F37">
        <f t="shared" si="0"/>
        <v>0</v>
      </c>
      <c r="H37" s="6">
        <v>35</v>
      </c>
      <c r="I37" s="6" t="str">
        <f t="shared" si="1"/>
        <v>СФП "Уральский единорог"</v>
      </c>
      <c r="J37" s="6">
        <f t="shared" si="2"/>
        <v>0</v>
      </c>
    </row>
    <row r="38" spans="1:10" ht="15">
      <c r="A38">
        <f>COUNTIF($F$2:$F$41,"&gt;"&amp;F38)+COUNTIF($F$2:$F38,"="&amp;F38)</f>
        <v>37</v>
      </c>
      <c r="B38" s="5" t="s">
        <v>15</v>
      </c>
      <c r="C38">
        <f>IF(ISNA(VLOOKUP($B38,'Профи-11-12'!$B$3:$C$28,2,0)),0,VLOOKUP($B38,'Профи-11-12'!$B$3:$C$28,2,0))+IF(ISNA(VLOOKUP($B38,'Профи-11-12'!$B$29:$C$44,2,0)),0,VLOOKUP($B38,'Профи-11-12'!$B$29:$C$44,2,0))</f>
        <v>0</v>
      </c>
      <c r="D38">
        <f>IF(ISNA(VLOOKUP($B38,'ТСА-11-12'!$B$3:$C$28,2,0)),0,VLOOKUP($B38,'ТСА-11-12'!$B$3:$C$28,2,0))+IF(ISNA(VLOOKUP($B38,'ТСА-11-12'!$B$29:$C$44,2,0)),0,VLOOKUP($B38,'ТСА-11-12'!$B$29:$C$44,2,0))</f>
        <v>0</v>
      </c>
      <c r="E38">
        <f>IF(ISNA(VLOOKUP($B38,'Торпедо-11-12'!$B$3:$C$28,2,0)),0,VLOOKUP($B38,'Торпедо-11-12'!$B$3:$C$28,2,0))+IF(ISNA(VLOOKUP($B38,'Торпедо-11-12'!$B$29:$C$44,2,0)),0,VLOOKUP($B38,'Торпедо-11-12'!$B$29:$C$44,2,0))</f>
        <v>0</v>
      </c>
      <c r="F38">
        <f t="shared" si="0"/>
        <v>0</v>
      </c>
      <c r="H38" s="6">
        <v>36</v>
      </c>
      <c r="I38" s="6" t="str">
        <f t="shared" si="1"/>
        <v>команда 36</v>
      </c>
      <c r="J38" s="6">
        <f t="shared" si="2"/>
        <v>0</v>
      </c>
    </row>
    <row r="39" spans="1:10" ht="15">
      <c r="A39">
        <f>COUNTIF($F$2:$F$41,"&gt;"&amp;F39)+COUNTIF($F$2:$F39,"="&amp;F39)</f>
        <v>38</v>
      </c>
      <c r="B39" s="5" t="s">
        <v>16</v>
      </c>
      <c r="C39">
        <f>IF(ISNA(VLOOKUP($B39,'Профи-11-12'!$B$3:$C$28,2,0)),0,VLOOKUP($B39,'Профи-11-12'!$B$3:$C$28,2,0))+IF(ISNA(VLOOKUP($B39,'Профи-11-12'!$B$29:$C$44,2,0)),0,VLOOKUP($B39,'Профи-11-12'!$B$29:$C$44,2,0))</f>
        <v>0</v>
      </c>
      <c r="D39">
        <f>IF(ISNA(VLOOKUP($B39,'ТСА-11-12'!$B$3:$C$28,2,0)),0,VLOOKUP($B39,'ТСА-11-12'!$B$3:$C$28,2,0))+IF(ISNA(VLOOKUP($B39,'ТСА-11-12'!$B$29:$C$44,2,0)),0,VLOOKUP($B39,'ТСА-11-12'!$B$29:$C$44,2,0))</f>
        <v>0</v>
      </c>
      <c r="E39">
        <f>IF(ISNA(VLOOKUP($B39,'Торпедо-11-12'!$B$3:$C$28,2,0)),0,VLOOKUP($B39,'Торпедо-11-12'!$B$3:$C$28,2,0))+IF(ISNA(VLOOKUP($B39,'Торпедо-11-12'!$B$29:$C$44,2,0)),0,VLOOKUP($B39,'Торпедо-11-12'!$B$29:$C$44,2,0))</f>
        <v>0</v>
      </c>
      <c r="F39">
        <f t="shared" si="0"/>
        <v>0</v>
      </c>
      <c r="H39" s="6">
        <v>37</v>
      </c>
      <c r="I39" s="6" t="str">
        <f t="shared" si="1"/>
        <v>команда 37</v>
      </c>
      <c r="J39" s="6">
        <f t="shared" si="2"/>
        <v>0</v>
      </c>
    </row>
    <row r="40" spans="1:10" ht="15">
      <c r="A40">
        <f>COUNTIF($F$2:$F$41,"&gt;"&amp;F40)+COUNTIF($F$2:$F40,"="&amp;F40)</f>
        <v>39</v>
      </c>
      <c r="B40" s="5" t="s">
        <v>17</v>
      </c>
      <c r="C40">
        <f>IF(ISNA(VLOOKUP($B40,'Профи-11-12'!$B$3:$C$28,2,0)),0,VLOOKUP($B40,'Профи-11-12'!$B$3:$C$28,2,0))+IF(ISNA(VLOOKUP($B40,'Профи-11-12'!$B$29:$C$44,2,0)),0,VLOOKUP($B40,'Профи-11-12'!$B$29:$C$44,2,0))</f>
        <v>0</v>
      </c>
      <c r="D40">
        <f>IF(ISNA(VLOOKUP($B40,'ТСА-11-12'!$B$3:$C$28,2,0)),0,VLOOKUP($B40,'ТСА-11-12'!$B$3:$C$28,2,0))+IF(ISNA(VLOOKUP($B40,'ТСА-11-12'!$B$29:$C$44,2,0)),0,VLOOKUP($B40,'ТСА-11-12'!$B$29:$C$44,2,0))</f>
        <v>0</v>
      </c>
      <c r="E40">
        <f>IF(ISNA(VLOOKUP($B40,'Торпедо-11-12'!$B$3:$C$28,2,0)),0,VLOOKUP($B40,'Торпедо-11-12'!$B$3:$C$28,2,0))+IF(ISNA(VLOOKUP($B40,'Торпедо-11-12'!$B$29:$C$44,2,0)),0,VLOOKUP($B40,'Торпедо-11-12'!$B$29:$C$44,2,0))</f>
        <v>0</v>
      </c>
      <c r="F40">
        <f t="shared" si="0"/>
        <v>0</v>
      </c>
      <c r="H40" s="6">
        <v>38</v>
      </c>
      <c r="I40" s="6" t="str">
        <f t="shared" si="1"/>
        <v>команда 38</v>
      </c>
      <c r="J40" s="6">
        <f t="shared" si="2"/>
        <v>0</v>
      </c>
    </row>
    <row r="41" spans="1:10" ht="15">
      <c r="A41">
        <f>COUNTIF($F$2:$F$41,"&gt;"&amp;F41)+COUNTIF($F$2:$F41,"="&amp;F41)</f>
        <v>40</v>
      </c>
      <c r="B41" s="5" t="s">
        <v>18</v>
      </c>
      <c r="C41">
        <f>IF(ISNA(VLOOKUP($B41,'Профи-11-12'!$B$3:$C$28,2,0)),0,VLOOKUP($B41,'Профи-11-12'!$B$3:$C$28,2,0))+IF(ISNA(VLOOKUP($B41,'Профи-11-12'!$B$29:$C$44,2,0)),0,VLOOKUP($B41,'Профи-11-12'!$B$29:$C$44,2,0))</f>
        <v>0</v>
      </c>
      <c r="D41">
        <f>IF(ISNA(VLOOKUP($B41,'ТСА-11-12'!$B$3:$C$28,2,0)),0,VLOOKUP($B41,'ТСА-11-12'!$B$3:$C$28,2,0))+IF(ISNA(VLOOKUP($B41,'ТСА-11-12'!$B$29:$C$44,2,0)),0,VLOOKUP($B41,'ТСА-11-12'!$B$29:$C$44,2,0))</f>
        <v>0</v>
      </c>
      <c r="E41">
        <f>IF(ISNA(VLOOKUP($B41,'Торпедо-11-12'!$B$3:$C$28,2,0)),0,VLOOKUP($B41,'Торпедо-11-12'!$B$3:$C$28,2,0))+IF(ISNA(VLOOKUP($B41,'Торпедо-11-12'!$B$29:$C$44,2,0)),0,VLOOKUP($B41,'Торпедо-11-12'!$B$29:$C$44,2,0))</f>
        <v>0</v>
      </c>
      <c r="F41">
        <f t="shared" si="0"/>
        <v>0</v>
      </c>
      <c r="H41" s="6">
        <v>39</v>
      </c>
      <c r="I41" s="6" t="str">
        <f t="shared" si="1"/>
        <v>команда 39</v>
      </c>
      <c r="J41" s="6">
        <f t="shared" si="2"/>
        <v>0</v>
      </c>
    </row>
    <row r="42" spans="8:10" ht="15">
      <c r="H42" s="7">
        <v>40</v>
      </c>
      <c r="I42" s="7" t="str">
        <f t="shared" si="1"/>
        <v>команда 40</v>
      </c>
      <c r="J42" s="7">
        <f t="shared" si="2"/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4">
      <selection activeCell="F23" sqref="F23"/>
    </sheetView>
  </sheetViews>
  <sheetFormatPr defaultColWidth="9.140625" defaultRowHeight="15"/>
  <cols>
    <col min="2" max="2" width="26.28125" style="0" customWidth="1"/>
    <col min="3" max="3" width="5.28125" style="0" bestFit="1" customWidth="1"/>
  </cols>
  <sheetData>
    <row r="1" ht="15">
      <c r="A1" s="4" t="s">
        <v>0</v>
      </c>
    </row>
    <row r="2" spans="1:3" ht="15">
      <c r="A2" s="2" t="s">
        <v>3</v>
      </c>
      <c r="B2" s="2" t="s">
        <v>4</v>
      </c>
      <c r="C2" s="2" t="s">
        <v>5</v>
      </c>
    </row>
    <row r="3" spans="1:3" ht="15">
      <c r="A3" s="1">
        <v>1</v>
      </c>
      <c r="B3" s="9" t="s">
        <v>6</v>
      </c>
      <c r="C3" s="9">
        <v>50</v>
      </c>
    </row>
    <row r="4" spans="1:3" ht="15">
      <c r="A4" s="1">
        <v>2</v>
      </c>
      <c r="B4" s="9" t="s">
        <v>31</v>
      </c>
      <c r="C4" s="9">
        <v>40</v>
      </c>
    </row>
    <row r="5" spans="1:3" ht="15">
      <c r="A5" s="1">
        <v>3</v>
      </c>
      <c r="B5" s="9" t="s">
        <v>45</v>
      </c>
      <c r="C5" s="9">
        <v>30</v>
      </c>
    </row>
    <row r="6" spans="1:3" ht="15">
      <c r="A6" s="1">
        <v>4</v>
      </c>
      <c r="B6" s="9" t="s">
        <v>44</v>
      </c>
      <c r="C6" s="9">
        <v>25</v>
      </c>
    </row>
    <row r="7" spans="1:3" ht="15">
      <c r="A7" s="1">
        <v>5</v>
      </c>
      <c r="B7" s="9" t="s">
        <v>32</v>
      </c>
      <c r="C7" s="9">
        <v>22</v>
      </c>
    </row>
    <row r="8" spans="1:3" ht="15">
      <c r="A8" s="1">
        <v>6</v>
      </c>
      <c r="B8" s="9" t="s">
        <v>33</v>
      </c>
      <c r="C8" s="9">
        <v>20</v>
      </c>
    </row>
    <row r="9" spans="1:3" ht="15">
      <c r="A9" s="1">
        <v>7</v>
      </c>
      <c r="B9" s="9" t="s">
        <v>46</v>
      </c>
      <c r="C9" s="9">
        <v>18</v>
      </c>
    </row>
    <row r="10" spans="1:3" ht="15">
      <c r="A10" s="1">
        <v>8</v>
      </c>
      <c r="B10" s="9" t="s">
        <v>41</v>
      </c>
      <c r="C10" s="9">
        <v>16</v>
      </c>
    </row>
    <row r="11" spans="1:3" ht="15">
      <c r="A11" s="1">
        <v>9</v>
      </c>
      <c r="B11" s="9" t="s">
        <v>48</v>
      </c>
      <c r="C11" s="9">
        <v>14</v>
      </c>
    </row>
    <row r="12" spans="1:3" ht="15">
      <c r="A12" s="1">
        <v>10</v>
      </c>
      <c r="B12" s="9" t="s">
        <v>34</v>
      </c>
      <c r="C12" s="9">
        <v>13</v>
      </c>
    </row>
    <row r="13" spans="1:3" ht="15">
      <c r="A13" s="1">
        <v>11</v>
      </c>
      <c r="B13" s="9" t="s">
        <v>47</v>
      </c>
      <c r="C13" s="9">
        <v>12</v>
      </c>
    </row>
    <row r="14" spans="1:3" ht="15">
      <c r="A14" s="1">
        <v>12</v>
      </c>
      <c r="B14" s="9" t="s">
        <v>49</v>
      </c>
      <c r="C14" s="9">
        <v>11</v>
      </c>
    </row>
    <row r="15" spans="1:3" ht="15">
      <c r="A15" s="1">
        <v>13</v>
      </c>
      <c r="B15" s="9" t="s">
        <v>9</v>
      </c>
      <c r="C15" s="9">
        <v>10</v>
      </c>
    </row>
    <row r="16" spans="1:3" ht="15">
      <c r="A16" s="1">
        <v>14</v>
      </c>
      <c r="B16" s="9" t="s">
        <v>10</v>
      </c>
      <c r="C16" s="9">
        <v>9</v>
      </c>
    </row>
    <row r="17" spans="1:3" ht="15">
      <c r="A17" s="1">
        <v>15</v>
      </c>
      <c r="B17" s="9" t="s">
        <v>42</v>
      </c>
      <c r="C17" s="9">
        <v>8</v>
      </c>
    </row>
    <row r="18" spans="1:3" ht="15">
      <c r="A18" s="1">
        <v>16</v>
      </c>
      <c r="B18" s="9" t="s">
        <v>35</v>
      </c>
      <c r="C18" s="9">
        <v>7</v>
      </c>
    </row>
    <row r="19" spans="1:3" ht="15">
      <c r="A19" s="1">
        <v>17</v>
      </c>
      <c r="B19" s="9" t="s">
        <v>38</v>
      </c>
      <c r="C19" s="9">
        <v>5</v>
      </c>
    </row>
    <row r="20" spans="1:3" ht="15">
      <c r="A20" s="1">
        <v>18</v>
      </c>
      <c r="B20" s="9" t="s">
        <v>58</v>
      </c>
      <c r="C20" s="9">
        <v>4</v>
      </c>
    </row>
    <row r="21" spans="1:3" ht="15">
      <c r="A21" s="1">
        <v>19</v>
      </c>
      <c r="B21" s="9" t="s">
        <v>52</v>
      </c>
      <c r="C21" s="9">
        <v>3</v>
      </c>
    </row>
    <row r="22" spans="1:3" ht="15">
      <c r="A22" s="1">
        <v>20</v>
      </c>
      <c r="B22" s="9" t="s">
        <v>43</v>
      </c>
      <c r="C22" s="9">
        <v>2</v>
      </c>
    </row>
    <row r="23" spans="1:3" ht="15">
      <c r="A23" s="1">
        <v>21</v>
      </c>
      <c r="B23" s="9" t="s">
        <v>53</v>
      </c>
      <c r="C23" s="9">
        <v>1</v>
      </c>
    </row>
    <row r="24" spans="1:3" ht="15">
      <c r="A24" s="1">
        <v>22</v>
      </c>
      <c r="B24" s="9" t="s">
        <v>51</v>
      </c>
      <c r="C24" s="9">
        <v>1</v>
      </c>
    </row>
    <row r="25" spans="1:3" ht="15">
      <c r="A25" s="1">
        <v>23</v>
      </c>
      <c r="B25" s="9" t="s">
        <v>40</v>
      </c>
      <c r="C25" s="9">
        <v>1</v>
      </c>
    </row>
    <row r="26" spans="1:3" ht="15">
      <c r="A26" s="1">
        <v>24</v>
      </c>
      <c r="B26" s="9" t="s">
        <v>37</v>
      </c>
      <c r="C26" s="9">
        <v>1</v>
      </c>
    </row>
    <row r="27" spans="1:3" ht="15">
      <c r="A27" s="1">
        <v>25</v>
      </c>
      <c r="B27" s="9" t="s">
        <v>54</v>
      </c>
      <c r="C27" s="9">
        <v>1</v>
      </c>
    </row>
    <row r="28" spans="1:3" ht="15">
      <c r="A28" s="1">
        <v>26</v>
      </c>
      <c r="B28" s="9" t="s">
        <v>39</v>
      </c>
      <c r="C28" s="9">
        <v>1</v>
      </c>
    </row>
    <row r="29" spans="1:3" ht="15">
      <c r="A29" s="1" t="s">
        <v>1</v>
      </c>
      <c r="B29" s="9" t="s">
        <v>9</v>
      </c>
      <c r="C29" s="9">
        <v>20</v>
      </c>
    </row>
    <row r="30" spans="1:3" ht="15">
      <c r="A30" s="1" t="s">
        <v>2</v>
      </c>
      <c r="B30" s="9" t="s">
        <v>10</v>
      </c>
      <c r="C30" s="9">
        <v>12</v>
      </c>
    </row>
    <row r="31" spans="1:3" ht="15">
      <c r="A31" s="10" t="s">
        <v>27</v>
      </c>
      <c r="B31" s="9" t="s">
        <v>48</v>
      </c>
      <c r="C31" s="9">
        <v>6</v>
      </c>
    </row>
    <row r="32" spans="1:3" ht="15">
      <c r="A32" s="10" t="s">
        <v>27</v>
      </c>
      <c r="B32" s="9" t="s">
        <v>44</v>
      </c>
      <c r="C32" s="9">
        <v>6</v>
      </c>
    </row>
    <row r="33" spans="1:3" ht="15">
      <c r="A33" s="10" t="s">
        <v>28</v>
      </c>
      <c r="B33" s="9" t="s">
        <v>45</v>
      </c>
      <c r="C33" s="9">
        <v>4</v>
      </c>
    </row>
    <row r="34" spans="1:3" ht="15">
      <c r="A34" s="10" t="s">
        <v>28</v>
      </c>
      <c r="B34" s="9" t="s">
        <v>47</v>
      </c>
      <c r="C34" s="9">
        <v>4</v>
      </c>
    </row>
    <row r="35" spans="1:3" ht="15">
      <c r="A35" s="10" t="s">
        <v>28</v>
      </c>
      <c r="B35" s="9" t="s">
        <v>46</v>
      </c>
      <c r="C35" s="9">
        <v>4</v>
      </c>
    </row>
    <row r="36" spans="1:3" ht="15">
      <c r="A36" s="10" t="s">
        <v>28</v>
      </c>
      <c r="B36" s="9" t="s">
        <v>53</v>
      </c>
      <c r="C36" s="9">
        <v>4</v>
      </c>
    </row>
    <row r="37" spans="1:3" ht="15">
      <c r="A37" s="10" t="s">
        <v>29</v>
      </c>
      <c r="B37" s="9" t="s">
        <v>51</v>
      </c>
      <c r="C37" s="9">
        <v>2</v>
      </c>
    </row>
    <row r="38" spans="1:3" ht="15">
      <c r="A38" s="10" t="s">
        <v>29</v>
      </c>
      <c r="B38" s="9" t="s">
        <v>43</v>
      </c>
      <c r="C38" s="9">
        <v>2</v>
      </c>
    </row>
    <row r="39" spans="1:3" ht="15">
      <c r="A39" s="10" t="s">
        <v>29</v>
      </c>
      <c r="B39" s="9" t="s">
        <v>42</v>
      </c>
      <c r="C39" s="9">
        <v>2</v>
      </c>
    </row>
    <row r="40" spans="1:3" ht="15">
      <c r="A40" s="10" t="s">
        <v>29</v>
      </c>
      <c r="B40" s="9" t="s">
        <v>35</v>
      </c>
      <c r="C40" s="9">
        <v>2</v>
      </c>
    </row>
    <row r="41" spans="1:3" ht="15">
      <c r="A41" s="10" t="s">
        <v>29</v>
      </c>
      <c r="B41" s="9" t="s">
        <v>41</v>
      </c>
      <c r="C41" s="9">
        <v>2</v>
      </c>
    </row>
    <row r="42" spans="1:3" ht="15">
      <c r="A42" s="10" t="s">
        <v>29</v>
      </c>
      <c r="B42" s="9" t="s">
        <v>40</v>
      </c>
      <c r="C42" s="9">
        <v>2</v>
      </c>
    </row>
    <row r="43" spans="1:3" ht="15">
      <c r="A43" s="10" t="s">
        <v>29</v>
      </c>
      <c r="B43" s="9" t="s">
        <v>31</v>
      </c>
      <c r="C43" s="9">
        <v>2</v>
      </c>
    </row>
    <row r="44" spans="1:3" ht="15">
      <c r="A44" s="10" t="s">
        <v>29</v>
      </c>
      <c r="B44" s="9" t="s">
        <v>33</v>
      </c>
      <c r="C44" s="9">
        <v>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3">
      <selection activeCell="F45" sqref="F45"/>
    </sheetView>
  </sheetViews>
  <sheetFormatPr defaultColWidth="9.140625" defaultRowHeight="15"/>
  <cols>
    <col min="1" max="1" width="10.28125" style="0" customWidth="1"/>
    <col min="2" max="2" width="30.00390625" style="0" customWidth="1"/>
    <col min="3" max="3" width="5.28125" style="0" bestFit="1" customWidth="1"/>
  </cols>
  <sheetData>
    <row r="1" ht="15">
      <c r="A1" s="11" t="s">
        <v>30</v>
      </c>
    </row>
    <row r="2" spans="1:3" ht="15">
      <c r="A2" s="2" t="s">
        <v>3</v>
      </c>
      <c r="B2" s="2" t="s">
        <v>4</v>
      </c>
      <c r="C2" s="2" t="s">
        <v>5</v>
      </c>
    </row>
    <row r="3" spans="1:3" ht="15">
      <c r="A3" s="1">
        <v>1</v>
      </c>
      <c r="B3" s="9" t="s">
        <v>7</v>
      </c>
      <c r="C3" s="9">
        <v>50</v>
      </c>
    </row>
    <row r="4" spans="1:3" ht="15">
      <c r="A4" s="1">
        <v>2</v>
      </c>
      <c r="B4" s="9" t="s">
        <v>6</v>
      </c>
      <c r="C4" s="9">
        <v>40</v>
      </c>
    </row>
    <row r="5" spans="1:3" ht="15">
      <c r="A5" s="1">
        <v>3</v>
      </c>
      <c r="B5" s="9"/>
      <c r="C5" s="9">
        <v>30</v>
      </c>
    </row>
    <row r="6" spans="1:3" ht="15">
      <c r="A6" s="1">
        <v>4</v>
      </c>
      <c r="B6" s="9"/>
      <c r="C6" s="9">
        <v>25</v>
      </c>
    </row>
    <row r="7" spans="1:3" ht="15">
      <c r="A7" s="1">
        <v>5</v>
      </c>
      <c r="B7" s="9"/>
      <c r="C7" s="9">
        <v>22</v>
      </c>
    </row>
    <row r="8" spans="1:3" ht="15">
      <c r="A8" s="1">
        <v>6</v>
      </c>
      <c r="B8" s="9"/>
      <c r="C8" s="9">
        <v>20</v>
      </c>
    </row>
    <row r="9" spans="1:3" ht="15">
      <c r="A9" s="1">
        <v>7</v>
      </c>
      <c r="B9" s="9"/>
      <c r="C9" s="9">
        <v>18</v>
      </c>
    </row>
    <row r="10" spans="1:3" ht="15">
      <c r="A10" s="1">
        <v>8</v>
      </c>
      <c r="B10" s="9"/>
      <c r="C10" s="9">
        <v>16</v>
      </c>
    </row>
    <row r="11" spans="1:3" ht="15">
      <c r="A11" s="1">
        <v>9</v>
      </c>
      <c r="B11" s="9"/>
      <c r="C11" s="9">
        <v>14</v>
      </c>
    </row>
    <row r="12" spans="1:3" ht="15">
      <c r="A12" s="1">
        <v>10</v>
      </c>
      <c r="B12" s="9"/>
      <c r="C12" s="9">
        <v>13</v>
      </c>
    </row>
    <row r="13" spans="1:3" ht="15">
      <c r="A13" s="1">
        <v>11</v>
      </c>
      <c r="B13" s="9"/>
      <c r="C13" s="9">
        <v>12</v>
      </c>
    </row>
    <row r="14" spans="1:3" ht="15">
      <c r="A14" s="1">
        <v>12</v>
      </c>
      <c r="B14" s="9"/>
      <c r="C14" s="9">
        <v>11</v>
      </c>
    </row>
    <row r="15" spans="1:3" ht="15">
      <c r="A15" s="1">
        <v>13</v>
      </c>
      <c r="B15" s="9"/>
      <c r="C15" s="9">
        <v>10</v>
      </c>
    </row>
    <row r="16" spans="1:3" ht="15">
      <c r="A16" s="1">
        <v>14</v>
      </c>
      <c r="B16" s="9"/>
      <c r="C16" s="9">
        <v>9</v>
      </c>
    </row>
    <row r="17" spans="1:3" ht="15">
      <c r="A17" s="1">
        <v>15</v>
      </c>
      <c r="B17" s="9"/>
      <c r="C17" s="9">
        <v>8</v>
      </c>
    </row>
    <row r="18" spans="1:3" ht="15">
      <c r="A18" s="1">
        <v>16</v>
      </c>
      <c r="B18" s="9"/>
      <c r="C18" s="9">
        <v>7</v>
      </c>
    </row>
    <row r="19" spans="1:3" ht="15">
      <c r="A19" s="1">
        <v>17</v>
      </c>
      <c r="B19" s="9" t="s">
        <v>38</v>
      </c>
      <c r="C19" s="9">
        <v>5</v>
      </c>
    </row>
    <row r="20" spans="1:3" ht="15">
      <c r="A20" s="1">
        <v>18</v>
      </c>
      <c r="B20" s="9" t="s">
        <v>56</v>
      </c>
      <c r="C20" s="9">
        <v>4</v>
      </c>
    </row>
    <row r="21" spans="1:3" ht="15">
      <c r="A21" s="1">
        <v>19</v>
      </c>
      <c r="B21" s="9" t="s">
        <v>41</v>
      </c>
      <c r="C21" s="9">
        <v>3</v>
      </c>
    </row>
    <row r="22" spans="1:3" ht="15">
      <c r="A22" s="1">
        <v>20</v>
      </c>
      <c r="B22" s="9" t="s">
        <v>53</v>
      </c>
      <c r="C22" s="9">
        <v>2</v>
      </c>
    </row>
    <row r="23" spans="1:3" ht="15">
      <c r="A23" s="1">
        <v>21</v>
      </c>
      <c r="B23" s="9" t="s">
        <v>43</v>
      </c>
      <c r="C23" s="9">
        <v>1</v>
      </c>
    </row>
    <row r="24" spans="1:3" ht="15">
      <c r="A24" s="1">
        <v>22</v>
      </c>
      <c r="B24" s="9" t="s">
        <v>34</v>
      </c>
      <c r="C24" s="9">
        <v>1</v>
      </c>
    </row>
    <row r="25" spans="1:3" ht="15">
      <c r="A25" s="1">
        <v>23</v>
      </c>
      <c r="B25" s="9" t="s">
        <v>45</v>
      </c>
      <c r="C25" s="9">
        <v>1</v>
      </c>
    </row>
    <row r="26" spans="1:3" ht="15">
      <c r="A26" s="1">
        <v>24</v>
      </c>
      <c r="B26" s="9" t="s">
        <v>51</v>
      </c>
      <c r="C26" s="9">
        <v>1</v>
      </c>
    </row>
    <row r="27" spans="1:3" ht="15">
      <c r="A27" s="1">
        <v>25</v>
      </c>
      <c r="B27" s="9" t="s">
        <v>35</v>
      </c>
      <c r="C27" s="9">
        <v>1</v>
      </c>
    </row>
    <row r="28" spans="1:3" ht="15">
      <c r="A28" s="1">
        <v>26</v>
      </c>
      <c r="B28" s="9" t="s">
        <v>55</v>
      </c>
      <c r="C28" s="9">
        <v>1</v>
      </c>
    </row>
    <row r="29" spans="1:3" ht="15">
      <c r="A29" s="1" t="s">
        <v>1</v>
      </c>
      <c r="B29" s="9"/>
      <c r="C29" s="9">
        <v>20</v>
      </c>
    </row>
    <row r="30" spans="1:3" ht="15">
      <c r="A30" s="1" t="s">
        <v>2</v>
      </c>
      <c r="B30" s="9"/>
      <c r="C30" s="9">
        <v>12</v>
      </c>
    </row>
    <row r="31" spans="1:3" ht="15">
      <c r="A31" s="10" t="s">
        <v>27</v>
      </c>
      <c r="B31" s="9"/>
      <c r="C31" s="9">
        <v>6</v>
      </c>
    </row>
    <row r="32" spans="1:3" ht="15">
      <c r="A32" s="10" t="s">
        <v>27</v>
      </c>
      <c r="B32" s="9"/>
      <c r="C32" s="9">
        <v>6</v>
      </c>
    </row>
    <row r="33" spans="1:3" ht="15">
      <c r="A33" s="10" t="s">
        <v>28</v>
      </c>
      <c r="B33" s="9"/>
      <c r="C33" s="9">
        <v>4</v>
      </c>
    </row>
    <row r="34" spans="1:3" ht="15">
      <c r="A34" s="10" t="s">
        <v>28</v>
      </c>
      <c r="B34" s="9"/>
      <c r="C34" s="9">
        <v>4</v>
      </c>
    </row>
    <row r="35" spans="1:3" ht="15">
      <c r="A35" s="10" t="s">
        <v>28</v>
      </c>
      <c r="B35" s="9"/>
      <c r="C35" s="9">
        <v>4</v>
      </c>
    </row>
    <row r="36" spans="1:3" ht="15">
      <c r="A36" s="10" t="s">
        <v>28</v>
      </c>
      <c r="B36" s="9"/>
      <c r="C36" s="9">
        <v>4</v>
      </c>
    </row>
    <row r="37" spans="1:3" ht="15">
      <c r="A37" s="10" t="s">
        <v>29</v>
      </c>
      <c r="B37" s="9"/>
      <c r="C37" s="9">
        <v>2</v>
      </c>
    </row>
    <row r="38" spans="1:3" ht="15">
      <c r="A38" s="10" t="s">
        <v>29</v>
      </c>
      <c r="B38" s="9"/>
      <c r="C38" s="9">
        <v>2</v>
      </c>
    </row>
    <row r="39" spans="1:3" ht="15">
      <c r="A39" s="10" t="s">
        <v>29</v>
      </c>
      <c r="B39" s="9"/>
      <c r="C39" s="9">
        <v>2</v>
      </c>
    </row>
    <row r="40" spans="1:3" ht="15">
      <c r="A40" s="10" t="s">
        <v>29</v>
      </c>
      <c r="B40" s="9"/>
      <c r="C40" s="9">
        <v>2</v>
      </c>
    </row>
    <row r="41" spans="1:3" ht="15">
      <c r="A41" s="10" t="s">
        <v>29</v>
      </c>
      <c r="B41" s="9"/>
      <c r="C41" s="9">
        <v>2</v>
      </c>
    </row>
    <row r="42" spans="1:3" ht="15">
      <c r="A42" s="10" t="s">
        <v>29</v>
      </c>
      <c r="B42" s="9"/>
      <c r="C42" s="9">
        <v>2</v>
      </c>
    </row>
    <row r="43" spans="1:3" ht="15">
      <c r="A43" s="10" t="s">
        <v>29</v>
      </c>
      <c r="B43" s="9"/>
      <c r="C43" s="9">
        <v>2</v>
      </c>
    </row>
    <row r="44" spans="1:3" ht="15">
      <c r="A44" s="10" t="s">
        <v>29</v>
      </c>
      <c r="B44" s="9"/>
      <c r="C44" s="9">
        <v>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7">
      <selection activeCell="E36" sqref="E36"/>
    </sheetView>
  </sheetViews>
  <sheetFormatPr defaultColWidth="9.140625" defaultRowHeight="15"/>
  <cols>
    <col min="1" max="1" width="10.28125" style="0" customWidth="1"/>
    <col min="2" max="2" width="30.00390625" style="0" customWidth="1"/>
    <col min="3" max="3" width="5.28125" style="0" bestFit="1" customWidth="1"/>
  </cols>
  <sheetData>
    <row r="1" ht="15">
      <c r="A1" s="11" t="s">
        <v>26</v>
      </c>
    </row>
    <row r="2" spans="1:3" ht="15">
      <c r="A2" s="2" t="s">
        <v>3</v>
      </c>
      <c r="B2" s="2" t="s">
        <v>4</v>
      </c>
      <c r="C2" s="2" t="s">
        <v>5</v>
      </c>
    </row>
    <row r="3" spans="1:3" ht="15">
      <c r="A3" s="1">
        <v>1</v>
      </c>
      <c r="B3" s="9" t="s">
        <v>11</v>
      </c>
      <c r="C3" s="9">
        <v>50</v>
      </c>
    </row>
    <row r="4" spans="1:3" ht="15">
      <c r="A4" s="1">
        <v>2</v>
      </c>
      <c r="B4" s="9" t="s">
        <v>8</v>
      </c>
      <c r="C4" s="9">
        <v>40</v>
      </c>
    </row>
    <row r="5" spans="1:3" ht="15">
      <c r="A5" s="1">
        <v>3</v>
      </c>
      <c r="B5" s="9"/>
      <c r="C5" s="9">
        <v>30</v>
      </c>
    </row>
    <row r="6" spans="1:3" ht="15">
      <c r="A6" s="1">
        <v>4</v>
      </c>
      <c r="B6" s="9"/>
      <c r="C6" s="9">
        <v>25</v>
      </c>
    </row>
    <row r="7" spans="1:3" ht="15">
      <c r="A7" s="1">
        <v>5</v>
      </c>
      <c r="B7" s="9"/>
      <c r="C7" s="9">
        <v>22</v>
      </c>
    </row>
    <row r="8" spans="1:3" ht="15">
      <c r="A8" s="1">
        <v>6</v>
      </c>
      <c r="B8" s="9"/>
      <c r="C8" s="9">
        <v>20</v>
      </c>
    </row>
    <row r="9" spans="1:3" ht="15">
      <c r="A9" s="1">
        <v>7</v>
      </c>
      <c r="B9" s="9"/>
      <c r="C9" s="9">
        <v>18</v>
      </c>
    </row>
    <row r="10" spans="1:3" ht="15">
      <c r="A10" s="1">
        <v>8</v>
      </c>
      <c r="B10" s="9"/>
      <c r="C10" s="9">
        <v>16</v>
      </c>
    </row>
    <row r="11" spans="1:3" ht="15">
      <c r="A11" s="1">
        <v>9</v>
      </c>
      <c r="B11" s="9"/>
      <c r="C11" s="9">
        <v>14</v>
      </c>
    </row>
    <row r="12" spans="1:3" ht="15">
      <c r="A12" s="1">
        <v>10</v>
      </c>
      <c r="B12" s="9"/>
      <c r="C12" s="9">
        <v>13</v>
      </c>
    </row>
    <row r="13" spans="1:3" ht="15">
      <c r="A13" s="1">
        <v>11</v>
      </c>
      <c r="B13" s="9"/>
      <c r="C13" s="9">
        <v>12</v>
      </c>
    </row>
    <row r="14" spans="1:3" ht="15">
      <c r="A14" s="1">
        <v>12</v>
      </c>
      <c r="B14" s="9"/>
      <c r="C14" s="9">
        <v>11</v>
      </c>
    </row>
    <row r="15" spans="1:3" ht="15">
      <c r="A15" s="1">
        <v>13</v>
      </c>
      <c r="B15" s="9"/>
      <c r="C15" s="9">
        <v>10</v>
      </c>
    </row>
    <row r="16" spans="1:3" ht="15">
      <c r="A16" s="1">
        <v>14</v>
      </c>
      <c r="B16" s="9"/>
      <c r="C16" s="9">
        <v>9</v>
      </c>
    </row>
    <row r="17" spans="1:3" ht="15">
      <c r="A17" s="1">
        <v>15</v>
      </c>
      <c r="B17" s="9"/>
      <c r="C17" s="9">
        <v>8</v>
      </c>
    </row>
    <row r="18" spans="1:3" ht="15">
      <c r="A18" s="1">
        <v>16</v>
      </c>
      <c r="B18" s="9"/>
      <c r="C18" s="9">
        <v>7</v>
      </c>
    </row>
    <row r="19" spans="1:3" ht="15">
      <c r="A19" s="1">
        <v>17</v>
      </c>
      <c r="B19" s="9"/>
      <c r="C19" s="9">
        <v>5</v>
      </c>
    </row>
    <row r="20" spans="1:3" ht="15">
      <c r="A20" s="1">
        <v>18</v>
      </c>
      <c r="B20" s="9"/>
      <c r="C20" s="9">
        <v>4</v>
      </c>
    </row>
    <row r="21" spans="1:3" ht="15">
      <c r="A21" s="1">
        <v>19</v>
      </c>
      <c r="B21" s="9" t="s">
        <v>68</v>
      </c>
      <c r="C21" s="9">
        <v>3</v>
      </c>
    </row>
    <row r="22" spans="1:3" ht="15">
      <c r="A22" s="1">
        <v>20</v>
      </c>
      <c r="B22" s="9" t="s">
        <v>36</v>
      </c>
      <c r="C22" s="9">
        <v>2</v>
      </c>
    </row>
    <row r="23" spans="1:3" ht="15">
      <c r="A23" s="1">
        <v>21</v>
      </c>
      <c r="B23" s="9" t="s">
        <v>67</v>
      </c>
      <c r="C23" s="9">
        <v>1</v>
      </c>
    </row>
    <row r="24" spans="1:3" ht="15">
      <c r="A24" s="1">
        <v>22</v>
      </c>
      <c r="B24" s="9" t="s">
        <v>61</v>
      </c>
      <c r="C24" s="9">
        <v>1</v>
      </c>
    </row>
    <row r="25" spans="1:3" ht="15">
      <c r="A25" s="1">
        <v>23</v>
      </c>
      <c r="B25" s="9" t="s">
        <v>52</v>
      </c>
      <c r="C25" s="9">
        <v>1</v>
      </c>
    </row>
    <row r="26" spans="1:3" ht="15">
      <c r="A26" s="1">
        <v>24</v>
      </c>
      <c r="B26" s="9" t="s">
        <v>37</v>
      </c>
      <c r="C26" s="9">
        <v>1</v>
      </c>
    </row>
    <row r="27" spans="1:3" ht="15">
      <c r="A27" s="1">
        <v>25</v>
      </c>
      <c r="B27" s="9" t="s">
        <v>53</v>
      </c>
      <c r="C27" s="9">
        <v>1</v>
      </c>
    </row>
    <row r="28" spans="1:3" ht="15">
      <c r="A28" s="1">
        <v>26</v>
      </c>
      <c r="B28" s="9" t="s">
        <v>47</v>
      </c>
      <c r="C28" s="9">
        <v>1</v>
      </c>
    </row>
    <row r="29" spans="1:3" ht="15">
      <c r="A29" s="1" t="s">
        <v>1</v>
      </c>
      <c r="B29" s="9"/>
      <c r="C29" s="9">
        <v>20</v>
      </c>
    </row>
    <row r="30" spans="1:3" ht="15">
      <c r="A30" s="1" t="s">
        <v>2</v>
      </c>
      <c r="B30" s="9"/>
      <c r="C30" s="9">
        <v>12</v>
      </c>
    </row>
    <row r="31" spans="1:3" ht="15">
      <c r="A31" s="10" t="s">
        <v>27</v>
      </c>
      <c r="B31" s="9"/>
      <c r="C31" s="9">
        <v>6</v>
      </c>
    </row>
    <row r="32" spans="1:3" ht="15">
      <c r="A32" s="10" t="s">
        <v>27</v>
      </c>
      <c r="B32" s="9"/>
      <c r="C32" s="9">
        <v>6</v>
      </c>
    </row>
    <row r="33" spans="1:3" ht="15">
      <c r="A33" s="10" t="s">
        <v>28</v>
      </c>
      <c r="B33" s="9" t="s">
        <v>34</v>
      </c>
      <c r="C33" s="9">
        <v>4</v>
      </c>
    </row>
    <row r="34" spans="1:3" ht="15">
      <c r="A34" s="10" t="s">
        <v>28</v>
      </c>
      <c r="B34" s="9" t="s">
        <v>35</v>
      </c>
      <c r="C34" s="9">
        <v>4</v>
      </c>
    </row>
    <row r="35" spans="1:3" ht="15">
      <c r="A35" s="10" t="s">
        <v>28</v>
      </c>
      <c r="B35" s="9" t="s">
        <v>48</v>
      </c>
      <c r="C35" s="9">
        <v>4</v>
      </c>
    </row>
    <row r="36" spans="1:3" ht="15">
      <c r="A36" s="10" t="s">
        <v>28</v>
      </c>
      <c r="B36" s="9" t="s">
        <v>32</v>
      </c>
      <c r="C36" s="9">
        <v>4</v>
      </c>
    </row>
    <row r="37" spans="1:3" ht="15">
      <c r="A37" s="10" t="s">
        <v>29</v>
      </c>
      <c r="B37" t="s">
        <v>66</v>
      </c>
      <c r="C37" s="9">
        <v>2</v>
      </c>
    </row>
    <row r="38" spans="1:3" ht="15">
      <c r="A38" s="10" t="s">
        <v>29</v>
      </c>
      <c r="B38" t="s">
        <v>65</v>
      </c>
      <c r="C38" s="9">
        <v>2</v>
      </c>
    </row>
    <row r="39" spans="1:3" ht="15">
      <c r="A39" s="10" t="s">
        <v>29</v>
      </c>
      <c r="B39" t="s">
        <v>63</v>
      </c>
      <c r="C39" s="9">
        <v>2</v>
      </c>
    </row>
    <row r="40" spans="1:3" ht="15">
      <c r="A40" s="10" t="s">
        <v>29</v>
      </c>
      <c r="B40" t="s">
        <v>37</v>
      </c>
      <c r="C40" s="9">
        <v>2</v>
      </c>
    </row>
    <row r="41" spans="1:3" ht="15">
      <c r="A41" s="10" t="s">
        <v>29</v>
      </c>
      <c r="B41" t="s">
        <v>56</v>
      </c>
      <c r="C41" s="9">
        <v>2</v>
      </c>
    </row>
    <row r="42" spans="1:3" ht="15">
      <c r="A42" s="10" t="s">
        <v>29</v>
      </c>
      <c r="B42" t="s">
        <v>43</v>
      </c>
      <c r="C42" s="9">
        <v>2</v>
      </c>
    </row>
    <row r="43" spans="1:3" ht="15">
      <c r="A43" s="10" t="s">
        <v>29</v>
      </c>
      <c r="B43" t="s">
        <v>49</v>
      </c>
      <c r="C43" s="9">
        <v>2</v>
      </c>
    </row>
    <row r="44" spans="1:3" ht="15">
      <c r="A44" s="10" t="s">
        <v>29</v>
      </c>
      <c r="B44" s="9" t="s">
        <v>61</v>
      </c>
      <c r="C44" s="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fedichkin</dc:creator>
  <cp:keywords/>
  <dc:description/>
  <cp:lastModifiedBy>sergei</cp:lastModifiedBy>
  <dcterms:created xsi:type="dcterms:W3CDTF">2012-01-07T09:14:27Z</dcterms:created>
  <dcterms:modified xsi:type="dcterms:W3CDTF">2012-03-13T07:58:29Z</dcterms:modified>
  <cp:category/>
  <cp:version/>
  <cp:contentType/>
  <cp:contentStatus/>
</cp:coreProperties>
</file>