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4"/>
  </bookViews>
  <sheets>
    <sheet name="ЛФЛА - Космос" sheetId="1" r:id="rId1"/>
    <sheet name="Профи - Химик" sheetId="2" r:id="rId2"/>
    <sheet name="ОЛФП - EXE" sheetId="3" r:id="rId3"/>
    <sheet name="Football.By - Погоня" sheetId="4" r:id="rId4"/>
    <sheet name="Программа" sheetId="5" r:id="rId5"/>
  </sheets>
  <externalReferences>
    <externalReference r:id="rId8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<sst xmlns="http://schemas.openxmlformats.org/spreadsheetml/2006/main" count="545" uniqueCount="92">
  <si>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</si>
  <si>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</si>
  <si>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</si>
  <si>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</si>
  <si>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</si>
  <si>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</si>
  <si>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</si>
  <si>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</si>
  <si>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</si>
  <si>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</si>
  <si>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</si>
  <si>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</si>
  <si>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</si>
  <si>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</si>
  <si>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</si>
  <si>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</si>
  <si>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</si>
  <si>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18.10.2011 Динамо Загреб - Аякс</t>
  </si>
  <si>
    <t>18.10.2011 Лилль - Интер</t>
  </si>
  <si>
    <t>18.10.2011 Наполи - Бавария</t>
  </si>
  <si>
    <t>18.10.2011 Базель - Бенфика</t>
  </si>
  <si>
    <t>19.10.2011 Байер Л - Валенсия</t>
  </si>
  <si>
    <t>19.10.2011 Шахтер Дн - Зенит</t>
  </si>
  <si>
    <t>19.10.2011 Олимпиакос - Боруссия Д</t>
  </si>
  <si>
    <t>19.10.2011 Марсель - Арсенал</t>
  </si>
  <si>
    <t>20.10.2011 Штурм - Андерлехт</t>
  </si>
  <si>
    <t>20.10.2011 Удинезе - Атлетико М</t>
  </si>
  <si>
    <t>20.10.2011 Цюрих - Лацио</t>
  </si>
  <si>
    <t>20.10.2011 Марибор - Брага</t>
  </si>
  <si>
    <t>20.10.2011 Оденсе - Твенте</t>
  </si>
  <si>
    <t>20.10.2011 Мальмё - Металлист</t>
  </si>
  <si>
    <t>20.10.2011 Висла Краков - Фулхэм</t>
  </si>
  <si>
    <t>Космос</t>
  </si>
  <si>
    <t>KP0}{@</t>
  </si>
  <si>
    <t>sozzuro</t>
  </si>
  <si>
    <t>buffoni</t>
  </si>
  <si>
    <t>Вясновая Кветачка</t>
  </si>
  <si>
    <t>Flame</t>
  </si>
  <si>
    <t>LordSinneR</t>
  </si>
  <si>
    <t>ЛФЛА</t>
  </si>
  <si>
    <t>DOBRIY</t>
  </si>
  <si>
    <t>DJ_Fairy</t>
  </si>
  <si>
    <t>Roma</t>
  </si>
  <si>
    <t>Тимур</t>
  </si>
  <si>
    <t>Гудкэт</t>
  </si>
  <si>
    <t>maloi</t>
  </si>
  <si>
    <t>taran</t>
  </si>
  <si>
    <t xml:space="preserve"> АСП "Погоня"</t>
  </si>
  <si>
    <t>freedom</t>
  </si>
  <si>
    <t>Deputat</t>
  </si>
  <si>
    <t>jelistoy</t>
  </si>
  <si>
    <t>ORSS</t>
  </si>
  <si>
    <t>Furmanchuk</t>
  </si>
  <si>
    <t>Hohol82</t>
  </si>
  <si>
    <t>anis</t>
  </si>
  <si>
    <t>Nick777</t>
  </si>
  <si>
    <t>Профессионалы прогноза</t>
  </si>
  <si>
    <t>URSAlex</t>
  </si>
  <si>
    <t>amelin</t>
  </si>
  <si>
    <t>SkVaL</t>
  </si>
  <si>
    <t>Alfred61</t>
  </si>
  <si>
    <t>saleh</t>
  </si>
  <si>
    <t>aks</t>
  </si>
  <si>
    <t>КСП Химик</t>
  </si>
  <si>
    <t>vaprol</t>
  </si>
  <si>
    <t>ydarnik</t>
  </si>
  <si>
    <t>darsal17</t>
  </si>
  <si>
    <t>Vinspetro</t>
  </si>
  <si>
    <t>Rainhart</t>
  </si>
  <si>
    <t>Батькович</t>
  </si>
  <si>
    <t>ОЛФП</t>
  </si>
  <si>
    <t>Мерхаба</t>
  </si>
  <si>
    <t>Mishgan</t>
  </si>
  <si>
    <t>Serginho</t>
  </si>
  <si>
    <t>Everton</t>
  </si>
  <si>
    <t>Сила777</t>
  </si>
  <si>
    <t>Градус</t>
  </si>
  <si>
    <t>SuperVlad</t>
  </si>
  <si>
    <t>Sana21</t>
  </si>
  <si>
    <t>EXE</t>
  </si>
  <si>
    <t>Spy69</t>
  </si>
  <si>
    <t>joker138</t>
  </si>
  <si>
    <t>Вован</t>
  </si>
  <si>
    <t>Kashtan</t>
  </si>
  <si>
    <t>Mc2j</t>
  </si>
  <si>
    <t>СФП Football.By</t>
  </si>
  <si>
    <t>азарт</t>
  </si>
  <si>
    <t>BIZON</t>
  </si>
  <si>
    <t>Сережик</t>
  </si>
  <si>
    <t>Фолк</t>
  </si>
  <si>
    <t>vadik1986</t>
  </si>
  <si>
    <t>terzia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</si>
</sst>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i/>
      <sz val="10"/>
      <name val="Trebuchet MS"/>
      <family val="2"/>
    </font>
    <font>
      <b/>
      <sz val="12"/>
      <name val="Arial Cyr"/>
      <family val="0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0" fillId="39" borderId="23" xfId="0" applyFont="1" applyFill="1" applyBorder="1" applyAlignment="1">
      <alignment horizontal="center"/>
    </xf>
    <xf numFmtId="0" fontId="9" fillId="40" borderId="40" xfId="0" applyFont="1" applyFill="1" applyBorder="1" applyAlignment="1">
      <alignment/>
    </xf>
    <xf numFmtId="0" fontId="9" fillId="40" borderId="17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10" fillId="38" borderId="43" xfId="0" applyNumberFormat="1" applyFont="1" applyFill="1" applyBorder="1" applyAlignment="1">
      <alignment horizontal="center"/>
    </xf>
    <xf numFmtId="0" fontId="10" fillId="38" borderId="35" xfId="0" applyNumberFormat="1" applyFont="1" applyFill="1" applyBorder="1" applyAlignment="1">
      <alignment horizontal="center"/>
    </xf>
    <xf numFmtId="0" fontId="10" fillId="6" borderId="43" xfId="0" applyNumberFormat="1" applyFont="1" applyFill="1" applyBorder="1" applyAlignment="1">
      <alignment horizontal="center"/>
    </xf>
    <xf numFmtId="0" fontId="10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51" fillId="42" borderId="34" xfId="0" applyFont="1" applyFill="1" applyBorder="1" applyAlignment="1">
      <alignment horizontal="center"/>
    </xf>
    <xf numFmtId="0" fontId="51" fillId="42" borderId="35" xfId="0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center"/>
    </xf>
    <xf numFmtId="49" fontId="2" fillId="43" borderId="10" xfId="0" applyNumberFormat="1" applyFont="1" applyFill="1" applyBorder="1" applyAlignment="1">
      <alignment horizontal="center"/>
    </xf>
    <xf numFmtId="49" fontId="2" fillId="43" borderId="18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49" fontId="2" fillId="43" borderId="43" xfId="0" applyNumberFormat="1" applyFont="1" applyFill="1" applyBorder="1" applyAlignment="1">
      <alignment horizontal="center"/>
    </xf>
    <xf numFmtId="49" fontId="2" fillId="43" borderId="34" xfId="0" applyNumberFormat="1" applyFont="1" applyFill="1" applyBorder="1" applyAlignment="1">
      <alignment horizontal="center"/>
    </xf>
    <xf numFmtId="49" fontId="2" fillId="43" borderId="35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0" fontId="52" fillId="38" borderId="43" xfId="0" applyNumberFormat="1" applyFont="1" applyFill="1" applyBorder="1" applyAlignment="1">
      <alignment horizontal="center"/>
    </xf>
    <xf numFmtId="0" fontId="52" fillId="38" borderId="35" xfId="0" applyNumberFormat="1" applyFont="1" applyFill="1" applyBorder="1" applyAlignment="1">
      <alignment horizontal="center"/>
    </xf>
    <xf numFmtId="0" fontId="52" fillId="6" borderId="43" xfId="0" applyNumberFormat="1" applyFont="1" applyFill="1" applyBorder="1" applyAlignment="1">
      <alignment horizontal="center"/>
    </xf>
    <xf numFmtId="0" fontId="52" fillId="6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5%20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Космос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U8" sqref="U8:W8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[b][color=#FF0000][u][size=150]ЛФЛА – Космос[/u] 0:0 (0-0)[/size][/color][/b]</v>
      </c>
      <c r="C2" s="132" t="s">
        <v>5</v>
      </c>
      <c r="D2" s="132"/>
      <c r="E2" s="132"/>
      <c r="F2" s="132"/>
      <c r="G2" s="133"/>
      <c r="H2" s="62"/>
      <c r="I2" s="34"/>
      <c r="J2" s="34"/>
      <c r="K2" s="34"/>
      <c r="L2" s="35"/>
      <c r="M2" s="87"/>
      <c r="N2" s="134" t="s">
        <v>39</v>
      </c>
      <c r="O2" s="135"/>
      <c r="P2" s="136"/>
      <c r="Q2" s="93"/>
      <c r="R2" s="94"/>
      <c r="S2" s="94"/>
      <c r="T2" s="95"/>
      <c r="U2" s="134" t="s">
        <v>32</v>
      </c>
      <c r="V2" s="135"/>
      <c r="W2" s="13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37" t="s">
        <v>6</v>
      </c>
      <c r="D3" s="138"/>
      <c r="E3" s="138"/>
      <c r="F3" s="138"/>
      <c r="G3" s="139"/>
      <c r="H3" s="71" t="s">
        <v>7</v>
      </c>
      <c r="I3" s="72"/>
      <c r="J3" s="72"/>
      <c r="K3" s="40"/>
      <c r="L3" s="48"/>
      <c r="M3" s="140" t="s">
        <v>10</v>
      </c>
      <c r="N3" s="134" t="s">
        <v>40</v>
      </c>
      <c r="O3" s="135"/>
      <c r="P3" s="136"/>
      <c r="Q3" s="91"/>
      <c r="R3" s="92"/>
      <c r="S3" s="92"/>
      <c r="T3" s="92"/>
      <c r="U3" s="134" t="s">
        <v>33</v>
      </c>
      <c r="V3" s="135"/>
      <c r="W3" s="136"/>
      <c r="X3" s="34"/>
      <c r="Y3" s="34"/>
      <c r="Z3" s="109" t="str">
        <f>IF(LEN(N3)=0," ",N3)</f>
        <v>DOBRIY</v>
      </c>
      <c r="AA3" s="110" t="str">
        <f>IF(LEN(U3)=0," ",U3)</f>
        <v>KP0}{@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3" t="s">
        <v>0</v>
      </c>
      <c r="D4" s="144"/>
      <c r="E4" s="144"/>
      <c r="F4" s="144"/>
      <c r="G4" s="145"/>
      <c r="H4" s="54" t="s">
        <v>7</v>
      </c>
      <c r="I4" s="146" t="s">
        <v>8</v>
      </c>
      <c r="J4" s="147"/>
      <c r="K4" s="47"/>
      <c r="L4" s="47"/>
      <c r="M4" s="141"/>
      <c r="N4" s="148" t="s">
        <v>0</v>
      </c>
      <c r="O4" s="148"/>
      <c r="P4" s="149"/>
      <c r="Q4" s="98" t="s">
        <v>13</v>
      </c>
      <c r="R4" s="150" t="s">
        <v>9</v>
      </c>
      <c r="S4" s="151"/>
      <c r="T4" s="98" t="s">
        <v>13</v>
      </c>
      <c r="U4" s="148" t="s">
        <v>0</v>
      </c>
      <c r="V4" s="148"/>
      <c r="W4" s="149"/>
      <c r="X4" s="39"/>
      <c r="Y4" s="40"/>
      <c r="Z4" s="157" t="s">
        <v>3</v>
      </c>
      <c r="AA4" s="158"/>
    </row>
    <row r="5" spans="2:27" ht="13.5" customHeight="1">
      <c r="B5" s="3" t="str">
        <f>IF(L5=0,IF(X5=0,CONCATENATE(C5," - матч перенесен"),CONCATENATE(C5," - ",I5,":",J5)),C5)</f>
        <v>18.10.2011 Динамо Загреб - Аякс</v>
      </c>
      <c r="C5" s="159" t="s">
        <v>17</v>
      </c>
      <c r="D5" s="160"/>
      <c r="E5" s="160"/>
      <c r="F5" s="160"/>
      <c r="G5" s="161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41"/>
      <c r="N5" s="23">
        <v>2</v>
      </c>
      <c r="O5" s="8">
        <v>4</v>
      </c>
      <c r="P5" s="9">
        <v>8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1</v>
      </c>
      <c r="V5" s="8">
        <v>3</v>
      </c>
      <c r="W5" s="9">
        <v>9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18.10.2011 Лилль - Интер</v>
      </c>
      <c r="C6" s="159" t="s">
        <v>18</v>
      </c>
      <c r="D6" s="160"/>
      <c r="E6" s="160"/>
      <c r="F6" s="160"/>
      <c r="G6" s="161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41"/>
      <c r="N6" s="8">
        <v>5</v>
      </c>
      <c r="O6" s="8">
        <v>7</v>
      </c>
      <c r="P6" s="9">
        <v>6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2</v>
      </c>
      <c r="V6" s="8">
        <v>7</v>
      </c>
      <c r="W6" s="9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7" t="s">
        <v>4</v>
      </c>
      <c r="AA6" s="158"/>
    </row>
    <row r="7" spans="2:27" ht="13.5" customHeight="1" thickBot="1">
      <c r="B7" s="3" t="str">
        <f>IF(L7=0,IF(X7=0,CONCATENATE(C7," - матч перенесен"),CONCATENATE(C7," - ",I7,":",J7)),C7)</f>
        <v>18.10.2011 Наполи - Бавария</v>
      </c>
      <c r="C7" s="159" t="s">
        <v>19</v>
      </c>
      <c r="D7" s="160"/>
      <c r="E7" s="160"/>
      <c r="F7" s="160"/>
      <c r="G7" s="161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41"/>
      <c r="N7" s="8">
        <v>1</v>
      </c>
      <c r="O7" s="8">
        <v>3</v>
      </c>
      <c r="P7" s="9">
        <v>9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8</v>
      </c>
      <c r="V7" s="8">
        <v>6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43" t="s">
        <v>1</v>
      </c>
      <c r="D8" s="144"/>
      <c r="E8" s="144"/>
      <c r="F8" s="144"/>
      <c r="G8" s="145"/>
      <c r="H8" s="54" t="s">
        <v>7</v>
      </c>
      <c r="I8" s="29"/>
      <c r="J8" s="30"/>
      <c r="K8" s="53"/>
      <c r="L8" s="6">
        <f>SUM(L5:L7,L9:L11)</f>
        <v>6</v>
      </c>
      <c r="M8" s="141"/>
      <c r="N8" s="152" t="s">
        <v>1</v>
      </c>
      <c r="O8" s="152"/>
      <c r="P8" s="153"/>
      <c r="Q8" s="21"/>
      <c r="R8" s="97"/>
      <c r="S8" s="90"/>
      <c r="T8" s="21"/>
      <c r="U8" s="152" t="s">
        <v>1</v>
      </c>
      <c r="V8" s="152"/>
      <c r="W8" s="153"/>
      <c r="X8" s="41"/>
      <c r="Y8" s="42"/>
      <c r="Z8" s="162" t="s">
        <v>14</v>
      </c>
      <c r="AA8" s="163"/>
    </row>
    <row r="9" spans="2:27" ht="13.5" customHeight="1">
      <c r="B9" s="3" t="str">
        <f>IF(L9=0,IF(X9=0,CONCATENATE(C9," - матч перенесен"),CONCATENATE(C9," - ",I9,":",J9)),C9)</f>
        <v>18.10.2011 Базель - Бенфика</v>
      </c>
      <c r="C9" s="159" t="s">
        <v>20</v>
      </c>
      <c r="D9" s="160"/>
      <c r="E9" s="160"/>
      <c r="F9" s="160"/>
      <c r="G9" s="161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41"/>
      <c r="N9" s="8">
        <v>2</v>
      </c>
      <c r="O9" s="8">
        <v>4</v>
      </c>
      <c r="P9" s="9">
        <v>8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2</v>
      </c>
      <c r="V9" s="8">
        <v>5</v>
      </c>
      <c r="W9" s="9">
        <v>8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19.10.2011 Олимпиакос - Боруссия Д</v>
      </c>
      <c r="C10" s="159" t="s">
        <v>23</v>
      </c>
      <c r="D10" s="160"/>
      <c r="E10" s="160"/>
      <c r="F10" s="160"/>
      <c r="G10" s="161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41"/>
      <c r="N10" s="8">
        <v>1</v>
      </c>
      <c r="O10" s="8">
        <v>3</v>
      </c>
      <c r="P10" s="9">
        <v>9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1</v>
      </c>
      <c r="V10" s="8">
        <v>3</v>
      </c>
      <c r="W10" s="9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19.10.2011 Марсель - Арсенал</v>
      </c>
      <c r="C11" s="159" t="s">
        <v>24</v>
      </c>
      <c r="D11" s="160"/>
      <c r="E11" s="160"/>
      <c r="F11" s="160"/>
      <c r="G11" s="161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41"/>
      <c r="N11" s="8">
        <v>5</v>
      </c>
      <c r="O11" s="8">
        <v>7</v>
      </c>
      <c r="P11" s="9">
        <v>6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4</v>
      </c>
      <c r="V11" s="8">
        <v>6</v>
      </c>
      <c r="W11" s="9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[color=#FF0000][u]DOBRIY – KP0}{@[/u] 0:0 [/color] (разница 0:0) (0-0)[/b]</v>
      </c>
      <c r="C12" s="164" t="str">
        <f>IF(LEN(N2)=0," ",N2)</f>
        <v>ЛФЛА</v>
      </c>
      <c r="D12" s="165"/>
      <c r="E12" s="165"/>
      <c r="F12" s="165"/>
      <c r="G12" s="122" t="str">
        <f>IF(LEN(U2)=0," ",U2)</f>
        <v>Космос</v>
      </c>
      <c r="H12" s="63"/>
      <c r="I12" s="40"/>
      <c r="J12" s="40"/>
      <c r="K12" s="40"/>
      <c r="L12" s="64"/>
      <c r="M12" s="141"/>
      <c r="N12" s="166" t="s">
        <v>41</v>
      </c>
      <c r="O12" s="167"/>
      <c r="P12" s="168"/>
      <c r="Q12" s="36"/>
      <c r="R12" s="36"/>
      <c r="S12" s="36"/>
      <c r="T12" s="36"/>
      <c r="U12" s="166" t="s">
        <v>34</v>
      </c>
      <c r="V12" s="167"/>
      <c r="W12" s="16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DJ_Fairy</v>
      </c>
      <c r="AA12" s="110" t="str">
        <f>IF(LEN(U12)=0," ",U12)</f>
        <v>sozzuro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DOBRIY
1 тайм:[/b]
1. 2-4-8
2. 5-7-6
3. 1-3-9</v>
      </c>
      <c r="C13" s="154" t="s">
        <v>2</v>
      </c>
      <c r="D13" s="155"/>
      <c r="E13" s="155"/>
      <c r="F13" s="155"/>
      <c r="G13" s="156"/>
      <c r="H13" s="66"/>
      <c r="I13" s="55"/>
      <c r="J13" s="55"/>
      <c r="K13" s="55"/>
      <c r="L13" s="49"/>
      <c r="M13" s="141"/>
      <c r="N13" s="148" t="s">
        <v>0</v>
      </c>
      <c r="O13" s="148"/>
      <c r="P13" s="149"/>
      <c r="Q13" s="98" t="s">
        <v>13</v>
      </c>
      <c r="R13" s="150" t="s">
        <v>9</v>
      </c>
      <c r="S13" s="151"/>
      <c r="T13" s="98" t="s">
        <v>13</v>
      </c>
      <c r="U13" s="148" t="s">
        <v>0</v>
      </c>
      <c r="V13" s="148"/>
      <c r="W13" s="149"/>
      <c r="X13" s="61"/>
      <c r="Y13" s="55"/>
      <c r="Z13" s="157" t="s">
        <v>3</v>
      </c>
      <c r="AA13" s="158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2-4-8
5. 1-3-9
6. 5-7-6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41"/>
      <c r="N14" s="8">
        <v>1</v>
      </c>
      <c r="O14" s="8">
        <v>4</v>
      </c>
      <c r="P14" s="9">
        <v>8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3</v>
      </c>
      <c r="W14" s="9">
        <v>8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KP0}{@
1 тайм:[/b]
1. 1-3-9
2. 2-7-4
3. 8-6-5</v>
      </c>
      <c r="C15" s="154" t="s">
        <v>14</v>
      </c>
      <c r="D15" s="155"/>
      <c r="E15" s="155"/>
      <c r="F15" s="155"/>
      <c r="G15" s="156"/>
      <c r="H15" s="67"/>
      <c r="I15" s="65"/>
      <c r="J15" s="65"/>
      <c r="K15" s="65"/>
      <c r="L15" s="68"/>
      <c r="M15" s="141"/>
      <c r="N15" s="8">
        <v>7</v>
      </c>
      <c r="O15" s="8">
        <v>2</v>
      </c>
      <c r="P15" s="9">
        <v>5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5</v>
      </c>
      <c r="V15" s="8">
        <v>6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7" t="s">
        <v>4</v>
      </c>
      <c r="AA15" s="158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2-5-8
5. 1-3-9
6. 4-6-7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41"/>
      <c r="N16" s="8">
        <v>9</v>
      </c>
      <c r="O16" s="8">
        <v>3</v>
      </c>
      <c r="P16" s="9">
        <v>6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2</v>
      </c>
      <c r="V16" s="8">
        <v>4</v>
      </c>
      <c r="W16" s="9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[color=#FF0000][u]DJ_Fairy – sozzuro[/u]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41"/>
      <c r="N17" s="152" t="s">
        <v>1</v>
      </c>
      <c r="O17" s="152"/>
      <c r="P17" s="153"/>
      <c r="Q17" s="21"/>
      <c r="R17" s="97"/>
      <c r="S17" s="90"/>
      <c r="T17" s="21"/>
      <c r="U17" s="152" t="s">
        <v>1</v>
      </c>
      <c r="V17" s="152"/>
      <c r="W17" s="153"/>
      <c r="X17" s="31"/>
      <c r="Y17" s="17"/>
      <c r="Z17" s="162" t="s">
        <v>14</v>
      </c>
      <c r="AA17" s="163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DJ_Fairy
1 тайм:[/b]
1. 1-4-8
2. 7-2-5
3. 9-3-6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41"/>
      <c r="N18" s="8">
        <v>6</v>
      </c>
      <c r="O18" s="8">
        <v>2</v>
      </c>
      <c r="P18" s="9">
        <v>7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2</v>
      </c>
      <c r="V18" s="8">
        <v>4</v>
      </c>
      <c r="W18" s="9">
        <v>8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6-2-7
5. 4-1-8
6. 9-5-3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41"/>
      <c r="N19" s="8">
        <v>4</v>
      </c>
      <c r="O19" s="8">
        <v>1</v>
      </c>
      <c r="P19" s="9">
        <v>8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1</v>
      </c>
      <c r="V19" s="8">
        <v>3</v>
      </c>
      <c r="W19" s="9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sozzuro
1 тайм:[/b]
1. 1-3-8
2. 5-6-7
3. 2-4-9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41"/>
      <c r="N20" s="113">
        <v>9</v>
      </c>
      <c r="O20" s="8">
        <v>5</v>
      </c>
      <c r="P20" s="9">
        <v>3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5</v>
      </c>
      <c r="V20" s="8">
        <v>6</v>
      </c>
      <c r="W20" s="9">
        <v>7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2-4-8
5. 1-3-9
6. 5-6-7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41"/>
      <c r="N21" s="166" t="s">
        <v>42</v>
      </c>
      <c r="O21" s="167"/>
      <c r="P21" s="168"/>
      <c r="Q21" s="36"/>
      <c r="R21" s="36"/>
      <c r="S21" s="36"/>
      <c r="T21" s="36"/>
      <c r="U21" s="166" t="s">
        <v>35</v>
      </c>
      <c r="V21" s="167"/>
      <c r="W21" s="168"/>
      <c r="X21" s="55"/>
      <c r="Y21" s="55"/>
      <c r="Z21" s="109" t="str">
        <f>IF(LEN(N21)=0," ",N21)</f>
        <v>Roma</v>
      </c>
      <c r="AA21" s="110" t="str">
        <f>IF(LEN(U21)=0," ",U21)</f>
        <v>buffoni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[color=#FF0000][u]Roma – buffoni[/u]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41"/>
      <c r="N22" s="148" t="s">
        <v>0</v>
      </c>
      <c r="O22" s="148"/>
      <c r="P22" s="149"/>
      <c r="Q22" s="98" t="s">
        <v>13</v>
      </c>
      <c r="R22" s="150" t="s">
        <v>9</v>
      </c>
      <c r="S22" s="151"/>
      <c r="T22" s="98" t="s">
        <v>13</v>
      </c>
      <c r="U22" s="148" t="s">
        <v>0</v>
      </c>
      <c r="V22" s="148"/>
      <c r="W22" s="149"/>
      <c r="X22" s="55"/>
      <c r="Y22" s="55"/>
      <c r="Z22" s="157" t="s">
        <v>3</v>
      </c>
      <c r="AA22" s="158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Roma
1 тайм:[/b]
1. 7-2-1
2. 3-6-8
3. 4-5-9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41"/>
      <c r="N23" s="8">
        <v>7</v>
      </c>
      <c r="O23" s="8">
        <v>2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1</v>
      </c>
      <c r="V23" s="8">
        <v>2</v>
      </c>
      <c r="W23" s="9">
        <v>9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7-2-1
5. 3-4-9
6. 5-6-8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41"/>
      <c r="N24" s="8">
        <v>3</v>
      </c>
      <c r="O24" s="8">
        <v>6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3</v>
      </c>
      <c r="V24" s="8">
        <v>4</v>
      </c>
      <c r="W24" s="9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7" t="s">
        <v>4</v>
      </c>
      <c r="AA24" s="158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buffoni
1 тайм:[/b]
1. 1-2-9
2. 3-4-8
3. 7-6-5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41"/>
      <c r="N25" s="8">
        <v>4</v>
      </c>
      <c r="O25" s="8">
        <v>5</v>
      </c>
      <c r="P25" s="9">
        <v>9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7</v>
      </c>
      <c r="V25" s="8">
        <v>6</v>
      </c>
      <c r="W25" s="9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1-2-9
5. 3-5-8
6. 7-4-6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41"/>
      <c r="N26" s="152" t="s">
        <v>1</v>
      </c>
      <c r="O26" s="152"/>
      <c r="P26" s="153"/>
      <c r="Q26" s="21"/>
      <c r="R26" s="97"/>
      <c r="S26" s="90"/>
      <c r="T26" s="21"/>
      <c r="U26" s="152" t="s">
        <v>1</v>
      </c>
      <c r="V26" s="152"/>
      <c r="W26" s="153"/>
      <c r="X26" s="41"/>
      <c r="Y26" s="42"/>
      <c r="Z26" s="162" t="s">
        <v>14</v>
      </c>
      <c r="AA26" s="16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[color=#FF0000][u]Тимур – Вясновая Кветачка[/u]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41"/>
      <c r="N27" s="8">
        <v>7</v>
      </c>
      <c r="O27" s="8">
        <v>2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1</v>
      </c>
      <c r="V27" s="8">
        <v>2</v>
      </c>
      <c r="W27" s="9">
        <v>9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Тимур
1 тайм:[/b]
1. 1-2-9
2. 7-6-5
3. 3-4-8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41"/>
      <c r="N28" s="8">
        <v>3</v>
      </c>
      <c r="O28" s="8">
        <v>4</v>
      </c>
      <c r="P28" s="9">
        <v>9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5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3-4-8
5. 1-2-9
6. 5-6-7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41"/>
      <c r="N29" s="8">
        <v>5</v>
      </c>
      <c r="O29" s="8">
        <v>6</v>
      </c>
      <c r="P29" s="9">
        <v>8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7</v>
      </c>
      <c r="V29" s="8">
        <v>4</v>
      </c>
      <c r="W29" s="9">
        <v>6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Вясновая Кветачка
1 тайм:[/b]
1. 1-2-8
2. 6-7-4
3. 3-5-9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41"/>
      <c r="N30" s="166" t="s">
        <v>43</v>
      </c>
      <c r="O30" s="167"/>
      <c r="P30" s="168"/>
      <c r="Q30" s="36"/>
      <c r="R30" s="36"/>
      <c r="S30" s="36"/>
      <c r="T30" s="36"/>
      <c r="U30" s="166" t="s">
        <v>36</v>
      </c>
      <c r="V30" s="167"/>
      <c r="W30" s="168"/>
      <c r="X30" s="55"/>
      <c r="Y30" s="55"/>
      <c r="Z30" s="109" t="str">
        <f>IF(LEN(N30)=0," ",N30)</f>
        <v>Тимур</v>
      </c>
      <c r="AA30" s="110" t="str">
        <f>IF(LEN(U30)=0," ",U30)</f>
        <v>Вясновая Кветачка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2-4-7
5. 1-3-8
6. 6-9-5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41"/>
      <c r="N31" s="148" t="s">
        <v>0</v>
      </c>
      <c r="O31" s="148"/>
      <c r="P31" s="149"/>
      <c r="Q31" s="98" t="s">
        <v>13</v>
      </c>
      <c r="R31" s="150" t="s">
        <v>9</v>
      </c>
      <c r="S31" s="151"/>
      <c r="T31" s="98" t="s">
        <v>13</v>
      </c>
      <c r="U31" s="148" t="s">
        <v>0</v>
      </c>
      <c r="V31" s="148"/>
      <c r="W31" s="149"/>
      <c r="X31" s="55"/>
      <c r="Y31" s="55"/>
      <c r="Z31" s="157" t="s">
        <v>3</v>
      </c>
      <c r="AA31" s="158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41"/>
      <c r="N32" s="8">
        <v>1</v>
      </c>
      <c r="O32" s="8">
        <v>2</v>
      </c>
      <c r="P32" s="9">
        <v>9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1</v>
      </c>
      <c r="V32" s="8">
        <v>2</v>
      </c>
      <c r="W32" s="9">
        <v>8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Гудкэт (0)
1 тайм:[/b]
1. 1-3-9
2. 5-7-6
3. 2-4-8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41"/>
      <c r="N33" s="8">
        <v>7</v>
      </c>
      <c r="O33" s="8">
        <v>6</v>
      </c>
      <c r="P33" s="9">
        <v>5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6</v>
      </c>
      <c r="V33" s="8">
        <v>7</v>
      </c>
      <c r="W33" s="9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7" t="s">
        <v>4</v>
      </c>
      <c r="AA33" s="158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2-4-8
5. 1-3-9
6. 5-6-7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41"/>
      <c r="N34" s="8">
        <v>3</v>
      </c>
      <c r="O34" s="8">
        <v>4</v>
      </c>
      <c r="P34" s="9">
        <v>8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3</v>
      </c>
      <c r="V34" s="8">
        <v>5</v>
      </c>
      <c r="W34" s="9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maloi (0)
1 тайм:[/b]
1. 2-4-8
2. 1-5-9
3. 3-6-7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41"/>
      <c r="N35" s="152" t="s">
        <v>1</v>
      </c>
      <c r="O35" s="152"/>
      <c r="P35" s="153"/>
      <c r="Q35" s="21"/>
      <c r="R35" s="97"/>
      <c r="S35" s="90"/>
      <c r="T35" s="21"/>
      <c r="U35" s="152" t="s">
        <v>1</v>
      </c>
      <c r="V35" s="152"/>
      <c r="W35" s="153"/>
      <c r="X35" s="41"/>
      <c r="Y35" s="42"/>
      <c r="Z35" s="162" t="s">
        <v>14</v>
      </c>
      <c r="AA35" s="163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1-6-8
5. 2-3-9
6. 4-5-7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41"/>
      <c r="N36" s="8">
        <v>3</v>
      </c>
      <c r="O36" s="8">
        <v>4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2</v>
      </c>
      <c r="V36" s="8">
        <v>4</v>
      </c>
      <c r="W36" s="9">
        <v>7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taran (0)
1 тайм:[/b]
1. 3-6-8
2. 7-5-4
3. 1-2-9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41"/>
      <c r="N37" s="8">
        <v>1</v>
      </c>
      <c r="O37" s="8">
        <v>2</v>
      </c>
      <c r="P37" s="9">
        <v>9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1</v>
      </c>
      <c r="V37" s="8">
        <v>3</v>
      </c>
      <c r="W37" s="9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4-5-7
5. 1-2-9
6. 8-6-3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42"/>
      <c r="N38" s="8">
        <v>5</v>
      </c>
      <c r="O38" s="23">
        <v>6</v>
      </c>
      <c r="P38" s="9">
        <v>7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6</v>
      </c>
      <c r="V38" s="8">
        <v>9</v>
      </c>
      <c r="W38" s="9">
        <v>5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71" t="s">
        <v>11</v>
      </c>
      <c r="N39" s="166" t="s">
        <v>44</v>
      </c>
      <c r="O39" s="167"/>
      <c r="P39" s="168"/>
      <c r="Q39" s="36"/>
      <c r="R39" s="36"/>
      <c r="S39" s="36"/>
      <c r="T39" s="36"/>
      <c r="U39" s="166" t="s">
        <v>37</v>
      </c>
      <c r="V39" s="167"/>
      <c r="W39" s="168"/>
      <c r="X39" s="55"/>
      <c r="Y39" s="55"/>
      <c r="Z39" s="109" t="str">
        <f>IF(OR(LEN(N39)=0,N39="Игрок 5")," ",N39)</f>
        <v>Гудкэт</v>
      </c>
      <c r="AA39" s="110" t="str">
        <f>IF(OR(LEN(U39)=0,U39="Игрок 5")," ",U39)</f>
        <v>Flame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72"/>
      <c r="N40" s="148" t="s">
        <v>0</v>
      </c>
      <c r="O40" s="148"/>
      <c r="P40" s="149"/>
      <c r="Q40" s="98" t="s">
        <v>13</v>
      </c>
      <c r="R40" s="73" t="s">
        <v>7</v>
      </c>
      <c r="S40" s="74"/>
      <c r="T40" s="98" t="s">
        <v>13</v>
      </c>
      <c r="U40" s="148" t="s">
        <v>0</v>
      </c>
      <c r="V40" s="148"/>
      <c r="W40" s="149"/>
      <c r="X40" s="59"/>
      <c r="Y40" s="55"/>
      <c r="Z40" s="162" t="s">
        <v>14</v>
      </c>
      <c r="AA40" s="163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Flame (0)
1 тайм:[/b]
1. 3-4-2
2. 1-5-9
3. 6-7-8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72"/>
      <c r="N41" s="8">
        <v>1</v>
      </c>
      <c r="O41" s="8">
        <v>3</v>
      </c>
      <c r="P41" s="9">
        <v>9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3</v>
      </c>
      <c r="V41" s="8">
        <v>4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2-4-3
5. 1-5-7
6. 6-8-9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72"/>
      <c r="N42" s="8">
        <v>5</v>
      </c>
      <c r="O42" s="8">
        <v>7</v>
      </c>
      <c r="P42" s="9">
        <v>6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1</v>
      </c>
      <c r="V42" s="8">
        <v>5</v>
      </c>
      <c r="W42" s="9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74"/>
      <c r="AA42" s="175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LordSinneR (0)
1 тайм:[/b]
1. 1-8-6
2. 2-5-9
3. 3-4-7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72"/>
      <c r="N43" s="8">
        <v>2</v>
      </c>
      <c r="O43" s="8">
        <v>4</v>
      </c>
      <c r="P43" s="9">
        <v>8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6</v>
      </c>
      <c r="V43" s="8">
        <v>7</v>
      </c>
      <c r="W43" s="9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4-5-6
5. 1-2-8
6. 9-7-3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72"/>
      <c r="N44" s="152" t="s">
        <v>1</v>
      </c>
      <c r="O44" s="152"/>
      <c r="P44" s="153"/>
      <c r="Q44" s="21"/>
      <c r="R44" s="77"/>
      <c r="S44" s="112"/>
      <c r="T44" s="21"/>
      <c r="U44" s="152" t="s">
        <v>1</v>
      </c>
      <c r="V44" s="152"/>
      <c r="W44" s="153"/>
      <c r="X44" s="41"/>
      <c r="Y44" s="42"/>
      <c r="Z44" s="176"/>
      <c r="AA44" s="177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72"/>
      <c r="N45" s="8">
        <v>2</v>
      </c>
      <c r="O45" s="8">
        <v>4</v>
      </c>
      <c r="P45" s="9">
        <v>8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2</v>
      </c>
      <c r="V45" s="8">
        <v>4</v>
      </c>
      <c r="W45" s="9">
        <v>3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72"/>
      <c r="N46" s="8">
        <v>1</v>
      </c>
      <c r="O46" s="8">
        <v>3</v>
      </c>
      <c r="P46" s="9">
        <v>9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1</v>
      </c>
      <c r="V46" s="8">
        <v>5</v>
      </c>
      <c r="W46" s="9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72"/>
      <c r="N47" s="16">
        <v>5</v>
      </c>
      <c r="O47" s="13">
        <v>6</v>
      </c>
      <c r="P47" s="14">
        <v>7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6</v>
      </c>
      <c r="V47" s="13">
        <v>8</v>
      </c>
      <c r="W47" s="14">
        <v>9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72"/>
      <c r="N48" s="134" t="s">
        <v>45</v>
      </c>
      <c r="O48" s="135"/>
      <c r="P48" s="136"/>
      <c r="Q48" s="36"/>
      <c r="R48" s="36"/>
      <c r="S48" s="36"/>
      <c r="T48" s="90"/>
      <c r="U48" s="134" t="s">
        <v>38</v>
      </c>
      <c r="V48" s="135"/>
      <c r="W48" s="136"/>
      <c r="X48" s="55"/>
      <c r="Y48" s="55"/>
      <c r="Z48" s="109" t="str">
        <f>IF(OR(LEN(N48)=0,N48="Игрок 6")," ",N48)</f>
        <v>maloi</v>
      </c>
      <c r="AA48" s="110" t="str">
        <f>IF(OR(LEN(U48)=0,U48="Игрок 6")," ",U48)</f>
        <v>LordSinneR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72"/>
      <c r="N49" s="148" t="s">
        <v>0</v>
      </c>
      <c r="O49" s="148"/>
      <c r="P49" s="149"/>
      <c r="Q49" s="98" t="s">
        <v>13</v>
      </c>
      <c r="R49" s="73" t="s">
        <v>7</v>
      </c>
      <c r="S49" s="74"/>
      <c r="T49" s="98" t="s">
        <v>13</v>
      </c>
      <c r="U49" s="148" t="s">
        <v>0</v>
      </c>
      <c r="V49" s="148"/>
      <c r="W49" s="149"/>
      <c r="X49" s="55"/>
      <c r="Y49" s="55"/>
      <c r="Z49" s="162" t="s">
        <v>14</v>
      </c>
      <c r="AA49" s="16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72"/>
      <c r="N50" s="8">
        <v>2</v>
      </c>
      <c r="O50" s="8">
        <v>4</v>
      </c>
      <c r="P50" s="9">
        <v>8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1</v>
      </c>
      <c r="V50" s="8">
        <v>8</v>
      </c>
      <c r="W50" s="9">
        <v>6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72"/>
      <c r="N51" s="8">
        <v>1</v>
      </c>
      <c r="O51" s="8">
        <v>5</v>
      </c>
      <c r="P51" s="9">
        <v>9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2</v>
      </c>
      <c r="V51" s="8">
        <v>5</v>
      </c>
      <c r="W51" s="9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74"/>
      <c r="AA51" s="175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72"/>
      <c r="N52" s="8">
        <v>3</v>
      </c>
      <c r="O52" s="8">
        <v>6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3</v>
      </c>
      <c r="V52" s="8">
        <v>4</v>
      </c>
      <c r="W52" s="9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72"/>
      <c r="N53" s="152" t="s">
        <v>1</v>
      </c>
      <c r="O53" s="152"/>
      <c r="P53" s="153"/>
      <c r="Q53" s="21"/>
      <c r="R53" s="77"/>
      <c r="S53" s="112"/>
      <c r="T53" s="21"/>
      <c r="U53" s="152" t="s">
        <v>1</v>
      </c>
      <c r="V53" s="152"/>
      <c r="W53" s="153"/>
      <c r="X53" s="41"/>
      <c r="Y53" s="42"/>
      <c r="Z53" s="176"/>
      <c r="AA53" s="177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2"/>
      <c r="N54" s="8">
        <v>1</v>
      </c>
      <c r="O54" s="8">
        <v>6</v>
      </c>
      <c r="P54" s="9">
        <v>8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4</v>
      </c>
      <c r="V54" s="8">
        <v>5</v>
      </c>
      <c r="W54" s="9">
        <v>6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72"/>
      <c r="N55" s="8">
        <v>2</v>
      </c>
      <c r="O55" s="8">
        <v>3</v>
      </c>
      <c r="P55" s="9">
        <v>9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1</v>
      </c>
      <c r="V55" s="8">
        <v>2</v>
      </c>
      <c r="W55" s="9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72"/>
      <c r="N56" s="13">
        <v>4</v>
      </c>
      <c r="O56" s="13">
        <v>5</v>
      </c>
      <c r="P56" s="14">
        <v>7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9</v>
      </c>
      <c r="V56" s="13">
        <v>7</v>
      </c>
      <c r="W56" s="14">
        <v>3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72"/>
      <c r="N57" s="166" t="s">
        <v>46</v>
      </c>
      <c r="O57" s="167"/>
      <c r="P57" s="168"/>
      <c r="Q57" s="36"/>
      <c r="R57" s="36"/>
      <c r="S57" s="36"/>
      <c r="T57" s="36"/>
      <c r="U57" s="166"/>
      <c r="V57" s="167"/>
      <c r="W57" s="168"/>
      <c r="X57" s="55"/>
      <c r="Y57" s="55"/>
      <c r="Z57" s="109" t="str">
        <f>IF(OR(LEN(N57)=0,N57="Игрок 5")," ",N57)</f>
        <v>taran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72"/>
      <c r="N58" s="148" t="s">
        <v>0</v>
      </c>
      <c r="O58" s="148"/>
      <c r="P58" s="149"/>
      <c r="Q58" s="98" t="s">
        <v>13</v>
      </c>
      <c r="R58" s="73" t="s">
        <v>7</v>
      </c>
      <c r="S58" s="74"/>
      <c r="T58" s="98" t="s">
        <v>13</v>
      </c>
      <c r="U58" s="148" t="s">
        <v>0</v>
      </c>
      <c r="V58" s="148"/>
      <c r="W58" s="149"/>
      <c r="X58" s="59"/>
      <c r="Y58" s="55"/>
      <c r="Z58" s="162" t="s">
        <v>14</v>
      </c>
      <c r="AA58" s="163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72"/>
      <c r="N59" s="8">
        <v>3</v>
      </c>
      <c r="O59" s="8">
        <v>6</v>
      </c>
      <c r="P59" s="9">
        <v>8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72"/>
      <c r="N60" s="8">
        <v>7</v>
      </c>
      <c r="O60" s="8">
        <v>5</v>
      </c>
      <c r="P60" s="9">
        <v>4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74"/>
      <c r="AA60" s="175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72"/>
      <c r="N61" s="8">
        <v>1</v>
      </c>
      <c r="O61" s="8">
        <v>2</v>
      </c>
      <c r="P61" s="9">
        <v>9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72"/>
      <c r="N62" s="152" t="s">
        <v>1</v>
      </c>
      <c r="O62" s="152"/>
      <c r="P62" s="153"/>
      <c r="Q62" s="21"/>
      <c r="R62" s="77"/>
      <c r="S62" s="112"/>
      <c r="T62" s="21"/>
      <c r="U62" s="152" t="s">
        <v>1</v>
      </c>
      <c r="V62" s="152"/>
      <c r="W62" s="153"/>
      <c r="X62" s="41"/>
      <c r="Y62" s="42"/>
      <c r="Z62" s="176"/>
      <c r="AA62" s="177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72"/>
      <c r="N63" s="8">
        <v>4</v>
      </c>
      <c r="O63" s="8">
        <v>5</v>
      </c>
      <c r="P63" s="9">
        <v>7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72"/>
      <c r="N64" s="8">
        <v>1</v>
      </c>
      <c r="O64" s="8">
        <v>2</v>
      </c>
      <c r="P64" s="9">
        <v>9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72"/>
      <c r="N65" s="16">
        <v>8</v>
      </c>
      <c r="O65" s="13">
        <v>6</v>
      </c>
      <c r="P65" s="14">
        <v>3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72"/>
      <c r="N66" s="135"/>
      <c r="O66" s="167"/>
      <c r="P66" s="168"/>
      <c r="Q66" s="36"/>
      <c r="R66" s="36"/>
      <c r="S66" s="36"/>
      <c r="T66" s="90"/>
      <c r="U66" s="134"/>
      <c r="V66" s="135"/>
      <c r="W66" s="136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72"/>
      <c r="N67" s="148" t="s">
        <v>0</v>
      </c>
      <c r="O67" s="148"/>
      <c r="P67" s="149"/>
      <c r="Q67" s="98" t="s">
        <v>13</v>
      </c>
      <c r="R67" s="73" t="s">
        <v>7</v>
      </c>
      <c r="S67" s="74"/>
      <c r="T67" s="98" t="s">
        <v>13</v>
      </c>
      <c r="U67" s="148" t="s">
        <v>0</v>
      </c>
      <c r="V67" s="148"/>
      <c r="W67" s="149"/>
      <c r="X67" s="55"/>
      <c r="Y67" s="55"/>
      <c r="Z67" s="162" t="s">
        <v>14</v>
      </c>
      <c r="AA67" s="163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72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72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74"/>
      <c r="AA69" s="175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72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72"/>
      <c r="N71" s="152" t="s">
        <v>1</v>
      </c>
      <c r="O71" s="152"/>
      <c r="P71" s="153"/>
      <c r="Q71" s="21"/>
      <c r="R71" s="77"/>
      <c r="S71" s="112"/>
      <c r="T71" s="21"/>
      <c r="U71" s="152" t="s">
        <v>1</v>
      </c>
      <c r="V71" s="152"/>
      <c r="W71" s="153"/>
      <c r="X71" s="41"/>
      <c r="Y71" s="42"/>
      <c r="Z71" s="176"/>
      <c r="AA71" s="177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72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72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73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Z62:AA62"/>
    <mergeCell ref="U67:W67"/>
    <mergeCell ref="Z67:AA67"/>
    <mergeCell ref="Z69:AA69"/>
    <mergeCell ref="N71:P71"/>
    <mergeCell ref="U71:W71"/>
    <mergeCell ref="Z71:AA71"/>
    <mergeCell ref="Z51:AA51"/>
    <mergeCell ref="N53:P53"/>
    <mergeCell ref="U53:W53"/>
    <mergeCell ref="Z53:AA53"/>
    <mergeCell ref="Z58:AA58"/>
    <mergeCell ref="Z60:AA60"/>
    <mergeCell ref="Z40:AA40"/>
    <mergeCell ref="Z42:AA42"/>
    <mergeCell ref="N44:P44"/>
    <mergeCell ref="U44:W44"/>
    <mergeCell ref="Z44:AA44"/>
    <mergeCell ref="Z49:AA49"/>
    <mergeCell ref="U57:W57"/>
    <mergeCell ref="N58:P58"/>
    <mergeCell ref="U58:W58"/>
    <mergeCell ref="N66:P66"/>
    <mergeCell ref="U66:W66"/>
    <mergeCell ref="N67:P67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C14:F14"/>
    <mergeCell ref="C15:G15"/>
    <mergeCell ref="Z15:AA15"/>
    <mergeCell ref="C16:F16"/>
    <mergeCell ref="N17:P17"/>
    <mergeCell ref="U17:W17"/>
    <mergeCell ref="Z17:AA17"/>
    <mergeCell ref="N12:P12"/>
    <mergeCell ref="U12:W12"/>
    <mergeCell ref="N13:P13"/>
    <mergeCell ref="R13:S13"/>
    <mergeCell ref="U13:W13"/>
    <mergeCell ref="Z13:AA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8:W8"/>
    <mergeCell ref="C13:G13"/>
    <mergeCell ref="C9:G9"/>
    <mergeCell ref="C10:G10"/>
    <mergeCell ref="C11:G11"/>
    <mergeCell ref="C12:F1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3">
    <dataValidation type="list" allowBlank="1" showInputMessage="1" sqref="U2 N2">
      <formula1>К</formula1>
    </dataValidation>
    <dataValidation type="list" allowBlank="1" showInputMessage="1" sqref="U48:W48 U39:W39 U30:W30 U21:W21 U12:W12 U3:W3 U66:W66 U57:W57 N48:P48 N57:P57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S15" sqref="S15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[b][color=#FF0000][u][size=150]Профессионалы прогноза – КСП Химик[/u] 0:0 (0-0)[/size][/color][/b]</v>
      </c>
      <c r="C2" s="132" t="s">
        <v>5</v>
      </c>
      <c r="D2" s="132"/>
      <c r="E2" s="132"/>
      <c r="F2" s="132"/>
      <c r="G2" s="133"/>
      <c r="H2" s="62"/>
      <c r="I2" s="34"/>
      <c r="J2" s="34"/>
      <c r="K2" s="34"/>
      <c r="L2" s="35"/>
      <c r="M2" s="87"/>
      <c r="N2" s="166" t="s">
        <v>56</v>
      </c>
      <c r="O2" s="167"/>
      <c r="P2" s="168"/>
      <c r="Q2" s="93"/>
      <c r="R2" s="94"/>
      <c r="S2" s="94"/>
      <c r="T2" s="95"/>
      <c r="U2" s="134" t="s">
        <v>63</v>
      </c>
      <c r="V2" s="135"/>
      <c r="W2" s="13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37" t="s">
        <v>6</v>
      </c>
      <c r="D3" s="138"/>
      <c r="E3" s="138"/>
      <c r="F3" s="138"/>
      <c r="G3" s="139"/>
      <c r="H3" s="71" t="s">
        <v>7</v>
      </c>
      <c r="I3" s="72"/>
      <c r="J3" s="72"/>
      <c r="K3" s="40"/>
      <c r="L3" s="48"/>
      <c r="M3" s="140" t="s">
        <v>10</v>
      </c>
      <c r="N3" s="166" t="s">
        <v>57</v>
      </c>
      <c r="O3" s="167"/>
      <c r="P3" s="168"/>
      <c r="Q3" s="91"/>
      <c r="R3" s="92"/>
      <c r="S3" s="92"/>
      <c r="T3" s="92"/>
      <c r="U3" s="134" t="s">
        <v>64</v>
      </c>
      <c r="V3" s="135"/>
      <c r="W3" s="136"/>
      <c r="X3" s="34"/>
      <c r="Y3" s="34"/>
      <c r="Z3" s="109" t="str">
        <f>IF(LEN(N3)=0," ",N3)</f>
        <v>URSAlex</v>
      </c>
      <c r="AA3" s="110" t="str">
        <f>IF(LEN(U3)=0," ",U3)</f>
        <v>vaprol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3" t="s">
        <v>0</v>
      </c>
      <c r="D4" s="144"/>
      <c r="E4" s="144"/>
      <c r="F4" s="144"/>
      <c r="G4" s="145"/>
      <c r="H4" s="54" t="s">
        <v>7</v>
      </c>
      <c r="I4" s="146" t="s">
        <v>8</v>
      </c>
      <c r="J4" s="147"/>
      <c r="K4" s="47"/>
      <c r="L4" s="47"/>
      <c r="M4" s="141"/>
      <c r="N4" s="178" t="s">
        <v>0</v>
      </c>
      <c r="O4" s="148"/>
      <c r="P4" s="149"/>
      <c r="Q4" s="98" t="s">
        <v>13</v>
      </c>
      <c r="R4" s="150" t="s">
        <v>9</v>
      </c>
      <c r="S4" s="151"/>
      <c r="T4" s="98" t="s">
        <v>13</v>
      </c>
      <c r="U4" s="148" t="s">
        <v>0</v>
      </c>
      <c r="V4" s="148"/>
      <c r="W4" s="149"/>
      <c r="X4" s="39"/>
      <c r="Y4" s="40"/>
      <c r="Z4" s="157" t="s">
        <v>3</v>
      </c>
      <c r="AA4" s="158"/>
    </row>
    <row r="5" spans="2:27" ht="13.5" customHeight="1">
      <c r="B5" s="3" t="str">
        <f>IF(L5=0,IF(X5=0,CONCATENATE(C5," - матч перенесен"),CONCATENATE(C5," - ",I5,":",J5)),C5)</f>
        <v>18.10.2011 Динамо Загреб - Аякс</v>
      </c>
      <c r="C5" s="159" t="s">
        <v>17</v>
      </c>
      <c r="D5" s="160"/>
      <c r="E5" s="160"/>
      <c r="F5" s="160"/>
      <c r="G5" s="161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41"/>
      <c r="N5" s="23">
        <v>1</v>
      </c>
      <c r="O5" s="8">
        <v>3</v>
      </c>
      <c r="P5" s="9">
        <v>9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4</v>
      </c>
      <c r="V5" s="8">
        <v>6</v>
      </c>
      <c r="W5" s="9">
        <v>7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18.10.2011 Лилль - Интер</v>
      </c>
      <c r="C6" s="159" t="s">
        <v>18</v>
      </c>
      <c r="D6" s="160"/>
      <c r="E6" s="160"/>
      <c r="F6" s="160"/>
      <c r="G6" s="161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41"/>
      <c r="N6" s="8">
        <v>8</v>
      </c>
      <c r="O6" s="8">
        <v>5</v>
      </c>
      <c r="P6" s="9">
        <v>2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9</v>
      </c>
      <c r="V6" s="8">
        <v>3</v>
      </c>
      <c r="W6" s="9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7" t="s">
        <v>4</v>
      </c>
      <c r="AA6" s="158"/>
    </row>
    <row r="7" spans="2:27" ht="13.5" customHeight="1" thickBot="1">
      <c r="B7" s="3" t="str">
        <f>IF(L7=0,IF(X7=0,CONCATENATE(C7," - матч перенесен"),CONCATENATE(C7," - ",I7,":",J7)),C7)</f>
        <v>18.10.2011 Наполи - Бавария</v>
      </c>
      <c r="C7" s="159" t="s">
        <v>19</v>
      </c>
      <c r="D7" s="160"/>
      <c r="E7" s="160"/>
      <c r="F7" s="160"/>
      <c r="G7" s="161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41"/>
      <c r="N7" s="8">
        <v>7</v>
      </c>
      <c r="O7" s="8">
        <v>6</v>
      </c>
      <c r="P7" s="9">
        <v>4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1</v>
      </c>
      <c r="V7" s="8">
        <v>5</v>
      </c>
      <c r="W7" s="9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43" t="s">
        <v>1</v>
      </c>
      <c r="D8" s="144"/>
      <c r="E8" s="144"/>
      <c r="F8" s="144"/>
      <c r="G8" s="145"/>
      <c r="H8" s="54" t="s">
        <v>7</v>
      </c>
      <c r="I8" s="29"/>
      <c r="J8" s="30"/>
      <c r="K8" s="53"/>
      <c r="L8" s="6">
        <f>SUM(L5:L7,L9:L11)</f>
        <v>6</v>
      </c>
      <c r="M8" s="141"/>
      <c r="N8" s="179" t="s">
        <v>1</v>
      </c>
      <c r="O8" s="152"/>
      <c r="P8" s="153"/>
      <c r="Q8" s="21"/>
      <c r="R8" s="97"/>
      <c r="S8" s="90"/>
      <c r="T8" s="21"/>
      <c r="U8" s="152" t="s">
        <v>1</v>
      </c>
      <c r="V8" s="152"/>
      <c r="W8" s="153"/>
      <c r="X8" s="41"/>
      <c r="Y8" s="42"/>
      <c r="Z8" s="162" t="s">
        <v>14</v>
      </c>
      <c r="AA8" s="163"/>
    </row>
    <row r="9" spans="2:27" ht="13.5" customHeight="1">
      <c r="B9" s="3" t="str">
        <f>IF(L9=0,IF(X9=0,CONCATENATE(C9," - матч перенесен"),CONCATENATE(C9," - ",I9,":",J9)),C9)</f>
        <v>18.10.2011 Базель - Бенфика</v>
      </c>
      <c r="C9" s="159" t="s">
        <v>20</v>
      </c>
      <c r="D9" s="160"/>
      <c r="E9" s="160"/>
      <c r="F9" s="160"/>
      <c r="G9" s="161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41"/>
      <c r="N9" s="8">
        <v>1</v>
      </c>
      <c r="O9" s="8">
        <v>5</v>
      </c>
      <c r="P9" s="9">
        <v>8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3</v>
      </c>
      <c r="V9" s="8">
        <v>4</v>
      </c>
      <c r="W9" s="9">
        <v>9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19.10.2011 Байер Л - Валенсия</v>
      </c>
      <c r="C10" s="159" t="s">
        <v>21</v>
      </c>
      <c r="D10" s="160"/>
      <c r="E10" s="160"/>
      <c r="F10" s="160"/>
      <c r="G10" s="161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41"/>
      <c r="N10" s="8">
        <v>9</v>
      </c>
      <c r="O10" s="8">
        <v>4</v>
      </c>
      <c r="P10" s="9">
        <v>2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2</v>
      </c>
      <c r="V10" s="8">
        <v>5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19.10.2011 Шахтер Дн - Зенит</v>
      </c>
      <c r="C11" s="159" t="s">
        <v>22</v>
      </c>
      <c r="D11" s="160"/>
      <c r="E11" s="160"/>
      <c r="F11" s="160"/>
      <c r="G11" s="161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41"/>
      <c r="N11" s="8">
        <v>3</v>
      </c>
      <c r="O11" s="8">
        <v>6</v>
      </c>
      <c r="P11" s="9">
        <v>7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1</v>
      </c>
      <c r="V11" s="8">
        <v>7</v>
      </c>
      <c r="W11" s="9">
        <v>6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[color=#FF0000][u]URSAlex – vaprol[/u] 0:0 [/color] (разница 0:0) (0-0)[/b]</v>
      </c>
      <c r="C12" s="164" t="str">
        <f>IF(LEN(N2)=0," ",N2)</f>
        <v>Профессионалы прогноза</v>
      </c>
      <c r="D12" s="165"/>
      <c r="E12" s="165"/>
      <c r="F12" s="165"/>
      <c r="G12" s="122" t="str">
        <f>IF(LEN(U2)=0," ",U2)</f>
        <v>КСП Химик</v>
      </c>
      <c r="H12" s="63"/>
      <c r="I12" s="40"/>
      <c r="J12" s="40"/>
      <c r="K12" s="40"/>
      <c r="L12" s="64"/>
      <c r="M12" s="141"/>
      <c r="N12" s="166" t="s">
        <v>58</v>
      </c>
      <c r="O12" s="167"/>
      <c r="P12" s="168"/>
      <c r="Q12" s="36"/>
      <c r="R12" s="36"/>
      <c r="S12" s="36"/>
      <c r="T12" s="36"/>
      <c r="U12" s="166" t="s">
        <v>65</v>
      </c>
      <c r="V12" s="167"/>
      <c r="W12" s="16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amelin</v>
      </c>
      <c r="AA12" s="110" t="str">
        <f>IF(LEN(U12)=0," ",U12)</f>
        <v>ydarnik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URSAlex
1 тайм:[/b]
1. 1-3-9
2. 8-5-2
3. 7-6-4</v>
      </c>
      <c r="C13" s="154" t="s">
        <v>2</v>
      </c>
      <c r="D13" s="155"/>
      <c r="E13" s="155"/>
      <c r="F13" s="155"/>
      <c r="G13" s="156"/>
      <c r="H13" s="66"/>
      <c r="I13" s="55"/>
      <c r="J13" s="55"/>
      <c r="K13" s="55"/>
      <c r="L13" s="49"/>
      <c r="M13" s="141"/>
      <c r="N13" s="178" t="s">
        <v>0</v>
      </c>
      <c r="O13" s="148"/>
      <c r="P13" s="149"/>
      <c r="Q13" s="98" t="s">
        <v>13</v>
      </c>
      <c r="R13" s="150" t="s">
        <v>9</v>
      </c>
      <c r="S13" s="151"/>
      <c r="T13" s="98" t="s">
        <v>13</v>
      </c>
      <c r="U13" s="148" t="s">
        <v>0</v>
      </c>
      <c r="V13" s="148"/>
      <c r="W13" s="149"/>
      <c r="X13" s="61"/>
      <c r="Y13" s="55"/>
      <c r="Z13" s="157" t="s">
        <v>3</v>
      </c>
      <c r="AA13" s="158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1-5-8
5. 9-4-2
6. 3-6-7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41"/>
      <c r="N14" s="8">
        <v>1</v>
      </c>
      <c r="O14" s="8">
        <v>4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3</v>
      </c>
      <c r="V14" s="8">
        <v>6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vaprol
1 тайм:[/b]
1. 4-6-7
2. 9-3-2
3. 1-5-8</v>
      </c>
      <c r="C15" s="154" t="s">
        <v>14</v>
      </c>
      <c r="D15" s="155"/>
      <c r="E15" s="155"/>
      <c r="F15" s="155"/>
      <c r="G15" s="156"/>
      <c r="H15" s="67"/>
      <c r="I15" s="65"/>
      <c r="J15" s="65"/>
      <c r="K15" s="65"/>
      <c r="L15" s="68"/>
      <c r="M15" s="141"/>
      <c r="N15" s="8">
        <v>3</v>
      </c>
      <c r="O15" s="8">
        <v>8</v>
      </c>
      <c r="P15" s="9">
        <v>6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8</v>
      </c>
      <c r="V15" s="8">
        <v>7</v>
      </c>
      <c r="W15" s="9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7" t="s">
        <v>4</v>
      </c>
      <c r="AA15" s="158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3-4-9
5. 2-5-8
6. 1-7-6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41"/>
      <c r="N16" s="8">
        <v>2</v>
      </c>
      <c r="O16" s="8">
        <v>7</v>
      </c>
      <c r="P16" s="9">
        <v>5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2</v>
      </c>
      <c r="V16" s="8">
        <v>4</v>
      </c>
      <c r="W16" s="9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[color=#FF0000][u]amelin – ydarnik[/u]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41"/>
      <c r="N17" s="179" t="s">
        <v>1</v>
      </c>
      <c r="O17" s="152"/>
      <c r="P17" s="153"/>
      <c r="Q17" s="21"/>
      <c r="R17" s="97"/>
      <c r="S17" s="90"/>
      <c r="T17" s="21"/>
      <c r="U17" s="152" t="s">
        <v>1</v>
      </c>
      <c r="V17" s="152"/>
      <c r="W17" s="153"/>
      <c r="X17" s="31"/>
      <c r="Y17" s="17"/>
      <c r="Z17" s="162" t="s">
        <v>14</v>
      </c>
      <c r="AA17" s="163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amelin
1 тайм:[/b]
1. 1-4-9
2. 3-8-6
3. 2-7-5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41"/>
      <c r="N18" s="8">
        <v>2</v>
      </c>
      <c r="O18" s="8">
        <v>7</v>
      </c>
      <c r="P18" s="9">
        <v>6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1</v>
      </c>
      <c r="V18" s="8">
        <v>3</v>
      </c>
      <c r="W18" s="9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2-7-6
5. 9-4-1
6. 5-8-3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41"/>
      <c r="N19" s="8">
        <v>9</v>
      </c>
      <c r="O19" s="8">
        <v>4</v>
      </c>
      <c r="P19" s="9">
        <v>1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8</v>
      </c>
      <c r="V19" s="8">
        <v>5</v>
      </c>
      <c r="W19" s="9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ydarnik
1 тайм:[/b]
1. 3-6-9
2. 8-7-5
3. 2-4-1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41"/>
      <c r="N20" s="113">
        <v>5</v>
      </c>
      <c r="O20" s="8">
        <v>8</v>
      </c>
      <c r="P20" s="9">
        <v>3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8">
        <v>7</v>
      </c>
      <c r="V20" s="8">
        <v>6</v>
      </c>
      <c r="W20" s="9">
        <v>4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1-3-9
5. 8-5-2
6. 7-6-4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41"/>
      <c r="N21" s="166" t="s">
        <v>59</v>
      </c>
      <c r="O21" s="167"/>
      <c r="P21" s="168"/>
      <c r="Q21" s="36"/>
      <c r="R21" s="36"/>
      <c r="S21" s="36"/>
      <c r="T21" s="36"/>
      <c r="U21" s="166" t="s">
        <v>66</v>
      </c>
      <c r="V21" s="167"/>
      <c r="W21" s="168"/>
      <c r="X21" s="55"/>
      <c r="Y21" s="55"/>
      <c r="Z21" s="109" t="str">
        <f>IF(LEN(N21)=0," ",N21)</f>
        <v>SkVaL</v>
      </c>
      <c r="AA21" s="110" t="str">
        <f>IF(LEN(U21)=0," ",U21)</f>
        <v>darsal17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[color=#FF0000][u]SkVaL – darsal17[/u]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41"/>
      <c r="N22" s="178" t="s">
        <v>0</v>
      </c>
      <c r="O22" s="148"/>
      <c r="P22" s="149"/>
      <c r="Q22" s="98" t="s">
        <v>13</v>
      </c>
      <c r="R22" s="150" t="s">
        <v>9</v>
      </c>
      <c r="S22" s="151"/>
      <c r="T22" s="98" t="s">
        <v>13</v>
      </c>
      <c r="U22" s="148" t="s">
        <v>0</v>
      </c>
      <c r="V22" s="148"/>
      <c r="W22" s="149"/>
      <c r="X22" s="55"/>
      <c r="Y22" s="55"/>
      <c r="Z22" s="157" t="s">
        <v>3</v>
      </c>
      <c r="AA22" s="158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SkVaL
1 тайм:[/b]
1. 2-1-9
2. 3-6-8
3. 4-7-5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41"/>
      <c r="N23" s="8">
        <v>2</v>
      </c>
      <c r="O23" s="8">
        <v>1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1</v>
      </c>
      <c r="V23" s="8">
        <v>5</v>
      </c>
      <c r="W23" s="9">
        <v>8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114" t="str">
        <f>CONCATENATE("[b]2 тайм:[/b]",CHAR(10),"4. ",N27,"-",O27,"-",P27,CHAR(10),"5. ",N28,"-",O28,"-",P28,CHAR(10),"6. ",N29,"-",O29,"-",P29)</f>
        <v>[b]2 тайм:[/b]
4. 3-9-2
5. 4-8-1
6. 7-6-5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41"/>
      <c r="N24" s="8">
        <v>3</v>
      </c>
      <c r="O24" s="8">
        <v>6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7</v>
      </c>
      <c r="V24" s="8">
        <v>6</v>
      </c>
      <c r="W24" s="9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7" t="s">
        <v>4</v>
      </c>
      <c r="AA24" s="158"/>
    </row>
    <row r="25" spans="1:27" ht="13.5" customHeight="1" thickBot="1">
      <c r="A25" s="15"/>
      <c r="B25" s="114" t="str">
        <f>CONCATENATE(CHAR(10),"[b]Прогноз от: ",U21,CHAR(10),"1 тайм:[/b]",CHAR(10),"1. ",U23,"-",V23,"-",W23,CHAR(10),"2. ",U24,"-",V24,"-",W24,CHAR(10),"3. ",U25,"-",V25,"-",W25)</f>
        <v>
[b]Прогноз от: darsal17
1 тайм:[/b]
1. 1-5-8
2. 7-6-3
3. 2-4-9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41"/>
      <c r="N25" s="8">
        <v>4</v>
      </c>
      <c r="O25" s="8">
        <v>7</v>
      </c>
      <c r="P25" s="9">
        <v>5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2</v>
      </c>
      <c r="V25" s="8">
        <v>4</v>
      </c>
      <c r="W25" s="9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114" t="str">
        <f>CONCATENATE("[b]2 тайм:[/b]",CHAR(10),"4. ",U27,"-",V27,"-",W27,CHAR(10),"5. ",U28,"-",V28,"-",W28,CHAR(10),"6. ",U29,"-",V29,"-",W29)</f>
        <v>[b]2 тайм:[/b]
4. 1-4-9
5. 7-3-2
6. 8-6-5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41"/>
      <c r="N26" s="179" t="s">
        <v>1</v>
      </c>
      <c r="O26" s="152"/>
      <c r="P26" s="153"/>
      <c r="Q26" s="21"/>
      <c r="R26" s="97"/>
      <c r="S26" s="90"/>
      <c r="T26" s="21"/>
      <c r="U26" s="152" t="s">
        <v>1</v>
      </c>
      <c r="V26" s="152"/>
      <c r="W26" s="153"/>
      <c r="X26" s="41"/>
      <c r="Y26" s="42"/>
      <c r="Z26" s="162" t="s">
        <v>14</v>
      </c>
      <c r="AA26" s="163"/>
    </row>
    <row r="27" spans="1:27" ht="13.5" customHeight="1">
      <c r="A27" s="15"/>
      <c r="B27" s="114" t="str">
        <f>CONCATENATE(CHAR(10),"[b]Линия 4. [color=#FF0000][u]",Z30," ",CHAR(150)," ",AA30,"[/u] ",Z32,":",AA32," [/color] (разница ",Z34,":",AA34,") (",Z36,"-",AA36,")[/b]")</f>
        <v>
[b]Линия 4. [color=#FF0000][u]Alfred61 – Vinspetro[/u]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41"/>
      <c r="N27" s="8">
        <v>3</v>
      </c>
      <c r="O27" s="8">
        <v>9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1</v>
      </c>
      <c r="V27" s="8">
        <v>4</v>
      </c>
      <c r="W27" s="9">
        <v>9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114" t="str">
        <f>CONCATENATE("[b]Прогноз от: ",N30,CHAR(10),"1 тайм:[/b]",CHAR(10),"1. ",N32,"-",O32,"-",P32,CHAR(10),"2. ",N33,"-",O33,"-",P33,CHAR(10),"3. ",N34,"-",O34,"-",P34)</f>
        <v>[b]Прогноз от: Alfred61
1 тайм:[/b]
1. 6-5-7
2. 8-4-2
3. 1-3-9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41"/>
      <c r="N28" s="8">
        <v>4</v>
      </c>
      <c r="O28" s="8">
        <v>8</v>
      </c>
      <c r="P28" s="9">
        <v>1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7</v>
      </c>
      <c r="V28" s="8">
        <v>3</v>
      </c>
      <c r="W28" s="9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114" t="str">
        <f>CONCATENATE("[b]2 тайм:[/b]",CHAR(10),"4. ",N36,"-",O36,"-",P36,CHAR(10),"5. ",N37,"-",O37,"-",P37,CHAR(10),"6. ",N38,"-",O38,"-",P38)</f>
        <v>[b]2 тайм:[/b]
4. 2-3-8
5. 7-5-6
6. 9-4-1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41"/>
      <c r="N29" s="8">
        <v>7</v>
      </c>
      <c r="O29" s="8">
        <v>6</v>
      </c>
      <c r="P29" s="9">
        <v>5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8</v>
      </c>
      <c r="V29" s="8">
        <v>6</v>
      </c>
      <c r="W29" s="9">
        <v>5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114" t="str">
        <f>CONCATENATE(CHAR(10),"[b]Прогноз от: ",U30,CHAR(10),"1 тайм:[/b]",CHAR(10),"1. ",U32,"-",V32,"-",W32,CHAR(10),"2. ",U33,"-",V33,"-",W33,CHAR(10),"3. ",U34,"-",V34,"-",W34)</f>
        <v>
[b]Прогноз от: Vinspetro
1 тайм:[/b]
1. 7-5-4
2. 8-6-2
3. 1-3-9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41"/>
      <c r="N30" s="166" t="s">
        <v>60</v>
      </c>
      <c r="O30" s="167"/>
      <c r="P30" s="168"/>
      <c r="Q30" s="36"/>
      <c r="R30" s="36"/>
      <c r="S30" s="36"/>
      <c r="T30" s="36"/>
      <c r="U30" s="166" t="s">
        <v>67</v>
      </c>
      <c r="V30" s="167"/>
      <c r="W30" s="168"/>
      <c r="X30" s="55"/>
      <c r="Y30" s="55"/>
      <c r="Z30" s="109" t="str">
        <f>IF(LEN(N30)=0," ",N30)</f>
        <v>Alfred61</v>
      </c>
      <c r="AA30" s="110" t="str">
        <f>IF(LEN(U30)=0," ",U30)</f>
        <v>Vinspetro</v>
      </c>
    </row>
    <row r="31" spans="1:27" ht="13.5" customHeight="1" thickBot="1">
      <c r="A31" s="15"/>
      <c r="B31" s="114" t="str">
        <f>CONCATENATE("[b]2 тайм:[/b]",CHAR(10),"4. ",U36,"-",V36,"-",W36,CHAR(10),"5. ",U37,"-",V37,"-",W37,CHAR(10),"6. ",U38,"-",V38,"-",W38)</f>
        <v>[b]2 тайм:[/b]
4. 1-4-9
5. 6-7-3
6. 8-5-2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41"/>
      <c r="N31" s="178" t="s">
        <v>0</v>
      </c>
      <c r="O31" s="148"/>
      <c r="P31" s="149"/>
      <c r="Q31" s="98" t="s">
        <v>13</v>
      </c>
      <c r="R31" s="150" t="s">
        <v>9</v>
      </c>
      <c r="S31" s="151"/>
      <c r="T31" s="98" t="s">
        <v>13</v>
      </c>
      <c r="U31" s="148" t="s">
        <v>0</v>
      </c>
      <c r="V31" s="148"/>
      <c r="W31" s="149"/>
      <c r="X31" s="55"/>
      <c r="Y31" s="55"/>
      <c r="Z31" s="157" t="s">
        <v>3</v>
      </c>
      <c r="AA31" s="158"/>
    </row>
    <row r="32" spans="1:27" ht="13.5" customHeight="1">
      <c r="A32" s="15"/>
      <c r="B32" s="114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41"/>
      <c r="N32" s="8">
        <v>6</v>
      </c>
      <c r="O32" s="8">
        <v>5</v>
      </c>
      <c r="P32" s="9">
        <v>7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7</v>
      </c>
      <c r="V32" s="8">
        <v>5</v>
      </c>
      <c r="W32" s="9">
        <v>4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114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saleh (0)
1 тайм:[/b]
1. 7-6-5
2. 9-3-1
3. 2-4-8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41"/>
      <c r="N33" s="8">
        <v>8</v>
      </c>
      <c r="O33" s="8">
        <v>4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6</v>
      </c>
      <c r="W33" s="9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7" t="s">
        <v>4</v>
      </c>
      <c r="AA33" s="158"/>
    </row>
    <row r="34" spans="1:27" ht="13.5" customHeight="1" thickBot="1">
      <c r="A34" s="15"/>
      <c r="B34" s="114" t="str">
        <f>IF(OR(LEN(N39)=0,N39="Игрок 5")," ",CONCATENATE("[b]2 тайм:[/b]",CHAR(10),"4. ",N45,"-",O45,"-",P45,CHAR(10),"5. ",N46,"-",O46,"-",P46,CHAR(10),"6. ",N47,"-",O47,"-",P47))</f>
        <v>[b]2 тайм:[/b]
4. 5-7-6
5. 9-3-1
6. 8-4-2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41"/>
      <c r="N34" s="8">
        <v>1</v>
      </c>
      <c r="O34" s="8">
        <v>3</v>
      </c>
      <c r="P34" s="9">
        <v>9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1</v>
      </c>
      <c r="V34" s="8">
        <v>3</v>
      </c>
      <c r="W34" s="9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114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aks (0)
1 тайм:[/b]
1. 1-2-9
2. 8-4-3
3. 5-6-7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41"/>
      <c r="N35" s="179" t="s">
        <v>1</v>
      </c>
      <c r="O35" s="152"/>
      <c r="P35" s="153"/>
      <c r="Q35" s="21"/>
      <c r="R35" s="97"/>
      <c r="S35" s="90"/>
      <c r="T35" s="21"/>
      <c r="U35" s="152" t="s">
        <v>1</v>
      </c>
      <c r="V35" s="152"/>
      <c r="W35" s="153"/>
      <c r="X35" s="41"/>
      <c r="Y35" s="42"/>
      <c r="Z35" s="162" t="s">
        <v>14</v>
      </c>
      <c r="AA35" s="163"/>
    </row>
    <row r="36" spans="1:27" ht="13.5" customHeight="1">
      <c r="A36" s="15"/>
      <c r="B36" s="114" t="str">
        <f>IF(OR(LEN(N48)=0,N48="Игрок 6")," ",CONCATENATE("[b]2 тайм:[/b]",CHAR(10),"4. ",N54,"-",O54,"-",P54,CHAR(10),"5. ",N55,"-",O55,"-",P55,CHAR(10),"6. ",N56,"-",O56,"-",P56))</f>
        <v>[b]2 тайм:[/b]
4. 3-4-8
5. 9-2-1
6. 5-7-6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41"/>
      <c r="N36" s="8">
        <v>2</v>
      </c>
      <c r="O36" s="8">
        <v>3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1</v>
      </c>
      <c r="V36" s="8">
        <v>4</v>
      </c>
      <c r="W36" s="9">
        <v>9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114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41"/>
      <c r="N37" s="8">
        <v>7</v>
      </c>
      <c r="O37" s="8">
        <v>5</v>
      </c>
      <c r="P37" s="9">
        <v>6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6</v>
      </c>
      <c r="V37" s="8">
        <v>7</v>
      </c>
      <c r="W37" s="9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114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42"/>
      <c r="N38" s="8">
        <v>9</v>
      </c>
      <c r="O38" s="8">
        <v>4</v>
      </c>
      <c r="P38" s="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8</v>
      </c>
      <c r="V38" s="8">
        <v>5</v>
      </c>
      <c r="W38" s="9">
        <v>2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114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71" t="s">
        <v>11</v>
      </c>
      <c r="N39" s="166" t="s">
        <v>61</v>
      </c>
      <c r="O39" s="167"/>
      <c r="P39" s="168"/>
      <c r="Q39" s="36"/>
      <c r="R39" s="36"/>
      <c r="S39" s="36"/>
      <c r="T39" s="36"/>
      <c r="U39" s="166" t="s">
        <v>68</v>
      </c>
      <c r="V39" s="167"/>
      <c r="W39" s="168"/>
      <c r="X39" s="55"/>
      <c r="Y39" s="55"/>
      <c r="Z39" s="109" t="str">
        <f>IF(OR(LEN(N39)=0,N39="Игрок 5")," ",N39)</f>
        <v>saleh</v>
      </c>
      <c r="AA39" s="110" t="str">
        <f>IF(OR(LEN(U39)=0,U39="Игрок 5")," ",U39)</f>
        <v>Rainhart</v>
      </c>
    </row>
    <row r="40" spans="1:27" ht="13.5" customHeight="1" thickBot="1">
      <c r="A40" s="15"/>
      <c r="B40" s="115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72"/>
      <c r="N40" s="178" t="s">
        <v>0</v>
      </c>
      <c r="O40" s="148"/>
      <c r="P40" s="149"/>
      <c r="Q40" s="98" t="s">
        <v>13</v>
      </c>
      <c r="R40" s="73" t="s">
        <v>7</v>
      </c>
      <c r="S40" s="74"/>
      <c r="T40" s="98" t="s">
        <v>13</v>
      </c>
      <c r="U40" s="148" t="s">
        <v>0</v>
      </c>
      <c r="V40" s="148"/>
      <c r="W40" s="149"/>
      <c r="X40" s="59"/>
      <c r="Y40" s="55"/>
      <c r="Z40" s="162" t="s">
        <v>14</v>
      </c>
      <c r="AA40" s="163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Rainhart (0)
1 тайм:[/b]
1. 1-4-9
2. 2-5-6
3. 3-8-7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72"/>
      <c r="N41" s="8">
        <v>7</v>
      </c>
      <c r="O41" s="8">
        <v>6</v>
      </c>
      <c r="P41" s="9">
        <v>5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1</v>
      </c>
      <c r="V41" s="8">
        <v>4</v>
      </c>
      <c r="W41" s="9">
        <v>9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1-2-9
5. 4-8-6
6. 5-7-3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72"/>
      <c r="N42" s="8">
        <v>9</v>
      </c>
      <c r="O42" s="8">
        <v>3</v>
      </c>
      <c r="P42" s="9">
        <v>1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2</v>
      </c>
      <c r="V42" s="8">
        <v>5</v>
      </c>
      <c r="W42" s="9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74"/>
      <c r="AA42" s="175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Батькович (0)
1 тайм:[/b]
1. 2-4-7
2. 8-6-5
3. 1-3-9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72"/>
      <c r="N43" s="8">
        <v>2</v>
      </c>
      <c r="O43" s="8">
        <v>4</v>
      </c>
      <c r="P43" s="9">
        <v>8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3</v>
      </c>
      <c r="V43" s="8">
        <v>8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1-4-8
5. 3-9-2
6. 6-7-5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72"/>
      <c r="N44" s="179" t="s">
        <v>1</v>
      </c>
      <c r="O44" s="152"/>
      <c r="P44" s="153"/>
      <c r="Q44" s="21"/>
      <c r="R44" s="77"/>
      <c r="S44" s="131"/>
      <c r="T44" s="21"/>
      <c r="U44" s="152" t="s">
        <v>1</v>
      </c>
      <c r="V44" s="152"/>
      <c r="W44" s="153"/>
      <c r="X44" s="41"/>
      <c r="Y44" s="42"/>
      <c r="Z44" s="176"/>
      <c r="AA44" s="177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72"/>
      <c r="N45" s="8">
        <v>5</v>
      </c>
      <c r="O45" s="8">
        <v>7</v>
      </c>
      <c r="P45" s="9">
        <v>6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1</v>
      </c>
      <c r="V45" s="8">
        <v>2</v>
      </c>
      <c r="W45" s="9">
        <v>9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72"/>
      <c r="N46" s="8">
        <v>9</v>
      </c>
      <c r="O46" s="8">
        <v>3</v>
      </c>
      <c r="P46" s="9">
        <v>1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4</v>
      </c>
      <c r="V46" s="8">
        <v>8</v>
      </c>
      <c r="W46" s="9">
        <v>6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72"/>
      <c r="N47" s="16">
        <v>8</v>
      </c>
      <c r="O47" s="13">
        <v>4</v>
      </c>
      <c r="P47" s="14">
        <v>2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5</v>
      </c>
      <c r="V47" s="13">
        <v>7</v>
      </c>
      <c r="W47" s="14">
        <v>3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72"/>
      <c r="N48" s="166" t="s">
        <v>62</v>
      </c>
      <c r="O48" s="167"/>
      <c r="P48" s="168"/>
      <c r="Q48" s="36"/>
      <c r="R48" s="36"/>
      <c r="S48" s="36"/>
      <c r="T48" s="90"/>
      <c r="U48" s="134" t="s">
        <v>69</v>
      </c>
      <c r="V48" s="135"/>
      <c r="W48" s="136"/>
      <c r="X48" s="55"/>
      <c r="Y48" s="55"/>
      <c r="Z48" s="109" t="str">
        <f>IF(OR(LEN(N48)=0,N48="Игрок 6")," ",N48)</f>
        <v>aks</v>
      </c>
      <c r="AA48" s="110" t="str">
        <f>IF(OR(LEN(U48)=0,U48="Игрок 6")," ",U48)</f>
        <v>Батькович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72"/>
      <c r="N49" s="178" t="s">
        <v>0</v>
      </c>
      <c r="O49" s="148"/>
      <c r="P49" s="149"/>
      <c r="Q49" s="98" t="s">
        <v>13</v>
      </c>
      <c r="R49" s="73" t="s">
        <v>7</v>
      </c>
      <c r="S49" s="74"/>
      <c r="T49" s="98" t="s">
        <v>13</v>
      </c>
      <c r="U49" s="148" t="s">
        <v>0</v>
      </c>
      <c r="V49" s="148"/>
      <c r="W49" s="149"/>
      <c r="X49" s="55"/>
      <c r="Y49" s="55"/>
      <c r="Z49" s="162" t="s">
        <v>14</v>
      </c>
      <c r="AA49" s="16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72"/>
      <c r="N50" s="8">
        <v>1</v>
      </c>
      <c r="O50" s="8">
        <v>2</v>
      </c>
      <c r="P50" s="9">
        <v>9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2</v>
      </c>
      <c r="V50" s="8">
        <v>4</v>
      </c>
      <c r="W50" s="9">
        <v>7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72"/>
      <c r="N51" s="8">
        <v>8</v>
      </c>
      <c r="O51" s="8">
        <v>4</v>
      </c>
      <c r="P51" s="9">
        <v>3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6</v>
      </c>
      <c r="W51" s="9">
        <v>5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74"/>
      <c r="AA51" s="175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72"/>
      <c r="N52" s="8">
        <v>5</v>
      </c>
      <c r="O52" s="8">
        <v>6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1</v>
      </c>
      <c r="V52" s="8">
        <v>3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72"/>
      <c r="N53" s="179" t="s">
        <v>1</v>
      </c>
      <c r="O53" s="152"/>
      <c r="P53" s="153"/>
      <c r="Q53" s="21"/>
      <c r="R53" s="77"/>
      <c r="S53" s="131"/>
      <c r="T53" s="21"/>
      <c r="U53" s="152" t="s">
        <v>1</v>
      </c>
      <c r="V53" s="152"/>
      <c r="W53" s="153"/>
      <c r="X53" s="41"/>
      <c r="Y53" s="42"/>
      <c r="Z53" s="176"/>
      <c r="AA53" s="177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2"/>
      <c r="N54" s="8">
        <v>3</v>
      </c>
      <c r="O54" s="8">
        <v>4</v>
      </c>
      <c r="P54" s="9">
        <v>8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1</v>
      </c>
      <c r="V54" s="8">
        <v>4</v>
      </c>
      <c r="W54" s="9">
        <v>8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72"/>
      <c r="N55" s="8">
        <v>9</v>
      </c>
      <c r="O55" s="8">
        <v>2</v>
      </c>
      <c r="P55" s="9">
        <v>1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3</v>
      </c>
      <c r="V55" s="8">
        <v>9</v>
      </c>
      <c r="W55" s="9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72"/>
      <c r="N56" s="13">
        <v>5</v>
      </c>
      <c r="O56" s="13">
        <v>7</v>
      </c>
      <c r="P56" s="14">
        <v>6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6</v>
      </c>
      <c r="V56" s="13">
        <v>7</v>
      </c>
      <c r="W56" s="14">
        <v>5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72"/>
      <c r="N57" s="135"/>
      <c r="O57" s="167"/>
      <c r="P57" s="168"/>
      <c r="Q57" s="36"/>
      <c r="R57" s="36"/>
      <c r="S57" s="36"/>
      <c r="T57" s="36"/>
      <c r="U57" s="166"/>
      <c r="V57" s="167"/>
      <c r="W57" s="168"/>
      <c r="X57" s="55"/>
      <c r="Y57" s="55"/>
      <c r="Z57" s="109" t="str">
        <f>IF(OR(LEN(N57)=0,N57="Игрок 5")," ",N57)</f>
        <v> 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72"/>
      <c r="N58" s="148" t="s">
        <v>0</v>
      </c>
      <c r="O58" s="148"/>
      <c r="P58" s="149"/>
      <c r="Q58" s="98" t="s">
        <v>13</v>
      </c>
      <c r="R58" s="73" t="s">
        <v>7</v>
      </c>
      <c r="S58" s="74"/>
      <c r="T58" s="98" t="s">
        <v>13</v>
      </c>
      <c r="U58" s="148" t="s">
        <v>0</v>
      </c>
      <c r="V58" s="148"/>
      <c r="W58" s="149"/>
      <c r="X58" s="59"/>
      <c r="Y58" s="55"/>
      <c r="Z58" s="162" t="s">
        <v>14</v>
      </c>
      <c r="AA58" s="163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72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72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74"/>
      <c r="AA60" s="175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72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72"/>
      <c r="N62" s="152" t="s">
        <v>1</v>
      </c>
      <c r="O62" s="152"/>
      <c r="P62" s="153"/>
      <c r="Q62" s="21"/>
      <c r="R62" s="77"/>
      <c r="S62" s="131"/>
      <c r="T62" s="21"/>
      <c r="U62" s="152" t="s">
        <v>1</v>
      </c>
      <c r="V62" s="152"/>
      <c r="W62" s="153"/>
      <c r="X62" s="41"/>
      <c r="Y62" s="42"/>
      <c r="Z62" s="176"/>
      <c r="AA62" s="177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72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72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72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72"/>
      <c r="N66" s="135"/>
      <c r="O66" s="167"/>
      <c r="P66" s="168"/>
      <c r="Q66" s="36"/>
      <c r="R66" s="36"/>
      <c r="S66" s="36"/>
      <c r="T66" s="90"/>
      <c r="U66" s="134"/>
      <c r="V66" s="135"/>
      <c r="W66" s="136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72"/>
      <c r="N67" s="148" t="s">
        <v>0</v>
      </c>
      <c r="O67" s="148"/>
      <c r="P67" s="149"/>
      <c r="Q67" s="98" t="s">
        <v>13</v>
      </c>
      <c r="R67" s="73" t="s">
        <v>7</v>
      </c>
      <c r="S67" s="74"/>
      <c r="T67" s="98" t="s">
        <v>13</v>
      </c>
      <c r="U67" s="148" t="s">
        <v>0</v>
      </c>
      <c r="V67" s="148"/>
      <c r="W67" s="149"/>
      <c r="X67" s="55"/>
      <c r="Y67" s="55"/>
      <c r="Z67" s="162" t="s">
        <v>14</v>
      </c>
      <c r="AA67" s="163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72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72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74"/>
      <c r="AA69" s="175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72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72"/>
      <c r="N71" s="152" t="s">
        <v>1</v>
      </c>
      <c r="O71" s="152"/>
      <c r="P71" s="153"/>
      <c r="Q71" s="21"/>
      <c r="R71" s="77"/>
      <c r="S71" s="131"/>
      <c r="T71" s="21"/>
      <c r="U71" s="152" t="s">
        <v>1</v>
      </c>
      <c r="V71" s="152"/>
      <c r="W71" s="153"/>
      <c r="X71" s="41"/>
      <c r="Y71" s="42"/>
      <c r="Z71" s="176"/>
      <c r="AA71" s="177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72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72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73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Z62:AA62"/>
    <mergeCell ref="U67:W67"/>
    <mergeCell ref="Z67:AA67"/>
    <mergeCell ref="Z69:AA69"/>
    <mergeCell ref="N71:P71"/>
    <mergeCell ref="U71:W71"/>
    <mergeCell ref="Z71:AA71"/>
    <mergeCell ref="Z51:AA51"/>
    <mergeCell ref="N53:P53"/>
    <mergeCell ref="U53:W53"/>
    <mergeCell ref="Z53:AA53"/>
    <mergeCell ref="Z58:AA58"/>
    <mergeCell ref="Z60:AA60"/>
    <mergeCell ref="Z40:AA40"/>
    <mergeCell ref="Z42:AA42"/>
    <mergeCell ref="N44:P44"/>
    <mergeCell ref="U44:W44"/>
    <mergeCell ref="Z44:AA44"/>
    <mergeCell ref="Z49:AA49"/>
    <mergeCell ref="U57:W57"/>
    <mergeCell ref="N58:P58"/>
    <mergeCell ref="U58:W58"/>
    <mergeCell ref="N66:P66"/>
    <mergeCell ref="U66:W66"/>
    <mergeCell ref="N67:P67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C14:F14"/>
    <mergeCell ref="C15:G15"/>
    <mergeCell ref="Z15:AA15"/>
    <mergeCell ref="C16:F16"/>
    <mergeCell ref="N17:P17"/>
    <mergeCell ref="U17:W17"/>
    <mergeCell ref="Z17:AA17"/>
    <mergeCell ref="N12:P12"/>
    <mergeCell ref="U12:W12"/>
    <mergeCell ref="N13:P13"/>
    <mergeCell ref="R13:S13"/>
    <mergeCell ref="U13:W13"/>
    <mergeCell ref="Z13:AA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8:W8"/>
    <mergeCell ref="C13:G13"/>
    <mergeCell ref="C9:G9"/>
    <mergeCell ref="C10:G10"/>
    <mergeCell ref="C11:G11"/>
    <mergeCell ref="C12:F1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4">
    <dataValidation type="list" allowBlank="1" showInputMessage="1" sqref="N2 U2">
      <formula1>К</formula1>
    </dataValidation>
    <dataValidation type="list" allowBlank="1" showInputMessage="1" showErrorMessage="1" sqref="C5:G7 C9:G11">
      <formula1>Матчи</formula1>
    </dataValidation>
    <dataValidation type="list" allowBlank="1" showInputMessage="1" sqref="U66:W66 U57:W57">
      <formula1>q</formula1>
    </dataValidation>
    <dataValidation type="list" allowBlank="1" showInputMessage="1" sqref="N48:P48 N39:P39 N30:P30 N21:P21 N12:P12 N3:P3 U48:W48 U39:W39 U30:W30 U21:W21 U12:W12 U3:W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V7" sqref="V7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[b][color=#FF0000][u][size=150]ОЛФП – EXE[/u] 0:0 (0-0)[/size][/color][/b]</v>
      </c>
      <c r="C2" s="132" t="s">
        <v>5</v>
      </c>
      <c r="D2" s="132"/>
      <c r="E2" s="132"/>
      <c r="F2" s="132"/>
      <c r="G2" s="133"/>
      <c r="H2" s="62"/>
      <c r="I2" s="34"/>
      <c r="J2" s="34"/>
      <c r="K2" s="34"/>
      <c r="L2" s="35"/>
      <c r="M2" s="87"/>
      <c r="N2" s="134" t="s">
        <v>70</v>
      </c>
      <c r="O2" s="135"/>
      <c r="P2" s="136"/>
      <c r="Q2" s="93"/>
      <c r="R2" s="94"/>
      <c r="S2" s="94"/>
      <c r="T2" s="95"/>
      <c r="U2" s="134" t="s">
        <v>79</v>
      </c>
      <c r="V2" s="135"/>
      <c r="W2" s="13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37" t="s">
        <v>6</v>
      </c>
      <c r="D3" s="138"/>
      <c r="E3" s="138"/>
      <c r="F3" s="138"/>
      <c r="G3" s="139"/>
      <c r="H3" s="71" t="s">
        <v>7</v>
      </c>
      <c r="I3" s="72"/>
      <c r="J3" s="72"/>
      <c r="K3" s="40"/>
      <c r="L3" s="48"/>
      <c r="M3" s="140" t="s">
        <v>10</v>
      </c>
      <c r="N3" s="134" t="s">
        <v>71</v>
      </c>
      <c r="O3" s="135"/>
      <c r="P3" s="136"/>
      <c r="Q3" s="91"/>
      <c r="R3" s="92"/>
      <c r="S3" s="92"/>
      <c r="T3" s="92"/>
      <c r="U3" s="134" t="s">
        <v>80</v>
      </c>
      <c r="V3" s="135"/>
      <c r="W3" s="136"/>
      <c r="X3" s="34"/>
      <c r="Y3" s="34"/>
      <c r="Z3" s="109" t="str">
        <f>IF(LEN(N3)=0," ",N3)</f>
        <v>Мерхаба</v>
      </c>
      <c r="AA3" s="110" t="str">
        <f>IF(LEN(U3)=0," ",U3)</f>
        <v>Spy69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3" t="s">
        <v>0</v>
      </c>
      <c r="D4" s="144"/>
      <c r="E4" s="144"/>
      <c r="F4" s="144"/>
      <c r="G4" s="145"/>
      <c r="H4" s="54" t="s">
        <v>7</v>
      </c>
      <c r="I4" s="146" t="s">
        <v>8</v>
      </c>
      <c r="J4" s="147"/>
      <c r="K4" s="47"/>
      <c r="L4" s="47"/>
      <c r="M4" s="141"/>
      <c r="N4" s="148" t="s">
        <v>0</v>
      </c>
      <c r="O4" s="148"/>
      <c r="P4" s="149"/>
      <c r="Q4" s="98" t="s">
        <v>13</v>
      </c>
      <c r="R4" s="150" t="s">
        <v>9</v>
      </c>
      <c r="S4" s="151"/>
      <c r="T4" s="98" t="s">
        <v>13</v>
      </c>
      <c r="U4" s="148" t="s">
        <v>0</v>
      </c>
      <c r="V4" s="148"/>
      <c r="W4" s="149"/>
      <c r="X4" s="39"/>
      <c r="Y4" s="40"/>
      <c r="Z4" s="157" t="s">
        <v>3</v>
      </c>
      <c r="AA4" s="158"/>
    </row>
    <row r="5" spans="2:27" ht="13.5" customHeight="1">
      <c r="B5" s="3" t="str">
        <f>IF(L5=0,IF(X5=0,CONCATENATE(C5," - матч перенесен"),CONCATENATE(C5," - ",I5,":",J5)),C5)</f>
        <v>18.10.2011 Лилль - Интер</v>
      </c>
      <c r="C5" s="159" t="s">
        <v>18</v>
      </c>
      <c r="D5" s="160"/>
      <c r="E5" s="160"/>
      <c r="F5" s="160"/>
      <c r="G5" s="161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41"/>
      <c r="N5" s="23">
        <v>7</v>
      </c>
      <c r="O5" s="8">
        <v>6</v>
      </c>
      <c r="P5" s="9">
        <v>2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9</v>
      </c>
      <c r="V5" s="8">
        <v>2</v>
      </c>
      <c r="W5" s="9">
        <v>1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19.10.2011 Олимпиакос - Боруссия Д</v>
      </c>
      <c r="C6" s="159" t="s">
        <v>23</v>
      </c>
      <c r="D6" s="160"/>
      <c r="E6" s="160"/>
      <c r="F6" s="160"/>
      <c r="G6" s="161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41"/>
      <c r="N6" s="8">
        <v>1</v>
      </c>
      <c r="O6" s="8">
        <v>4</v>
      </c>
      <c r="P6" s="9">
        <v>9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4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7" t="s">
        <v>4</v>
      </c>
      <c r="AA6" s="158"/>
    </row>
    <row r="7" spans="2:27" ht="13.5" customHeight="1" thickBot="1">
      <c r="B7" s="3" t="str">
        <f>IF(L7=0,IF(X7=0,CONCATENATE(C7," - матч перенесен"),CONCATENATE(C7," - ",I7,":",J7)),C7)</f>
        <v>19.10.2011 Марсель - Арсенал</v>
      </c>
      <c r="C7" s="159" t="s">
        <v>24</v>
      </c>
      <c r="D7" s="160"/>
      <c r="E7" s="160"/>
      <c r="F7" s="160"/>
      <c r="G7" s="161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41"/>
      <c r="N7" s="8">
        <v>8</v>
      </c>
      <c r="O7" s="8">
        <v>5</v>
      </c>
      <c r="P7" s="9">
        <v>3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6</v>
      </c>
      <c r="V7" s="8">
        <v>7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43" t="s">
        <v>1</v>
      </c>
      <c r="D8" s="144"/>
      <c r="E8" s="144"/>
      <c r="F8" s="144"/>
      <c r="G8" s="145"/>
      <c r="H8" s="54" t="s">
        <v>7</v>
      </c>
      <c r="I8" s="29"/>
      <c r="J8" s="30"/>
      <c r="K8" s="53"/>
      <c r="L8" s="6">
        <f>SUM(L5:L7,L9:L11)</f>
        <v>6</v>
      </c>
      <c r="M8" s="141"/>
      <c r="N8" s="152" t="s">
        <v>1</v>
      </c>
      <c r="O8" s="152"/>
      <c r="P8" s="153"/>
      <c r="Q8" s="21"/>
      <c r="R8" s="97"/>
      <c r="S8" s="90"/>
      <c r="T8" s="21"/>
      <c r="U8" s="152" t="s">
        <v>1</v>
      </c>
      <c r="V8" s="152"/>
      <c r="W8" s="153"/>
      <c r="X8" s="41"/>
      <c r="Y8" s="42"/>
      <c r="Z8" s="162" t="s">
        <v>14</v>
      </c>
      <c r="AA8" s="163"/>
    </row>
    <row r="9" spans="2:27" ht="13.5" customHeight="1">
      <c r="B9" s="3" t="str">
        <f>IF(L9=0,IF(X9=0,CONCATENATE(C9," - матч перенесен"),CONCATENATE(C9," - ",I9,":",J9)),C9)</f>
        <v>20.10.2011 Удинезе - Атлетико М</v>
      </c>
      <c r="C9" s="159" t="s">
        <v>26</v>
      </c>
      <c r="D9" s="160"/>
      <c r="E9" s="160"/>
      <c r="F9" s="160"/>
      <c r="G9" s="161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41"/>
      <c r="N9" s="8">
        <v>7</v>
      </c>
      <c r="O9" s="8">
        <v>6</v>
      </c>
      <c r="P9" s="9">
        <v>4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8</v>
      </c>
      <c r="V9" s="8">
        <v>9</v>
      </c>
      <c r="W9" s="9">
        <v>3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20.10.2011 Марибор - Брага</v>
      </c>
      <c r="C10" s="159" t="s">
        <v>28</v>
      </c>
      <c r="D10" s="160"/>
      <c r="E10" s="160"/>
      <c r="F10" s="160"/>
      <c r="G10" s="161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41"/>
      <c r="N10" s="8">
        <v>1</v>
      </c>
      <c r="O10" s="8">
        <v>3</v>
      </c>
      <c r="P10" s="9">
        <v>9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2</v>
      </c>
      <c r="V10" s="8">
        <v>4</v>
      </c>
      <c r="W10" s="9">
        <v>6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20.10.2011 Висла Краков - Фулхэм</v>
      </c>
      <c r="C11" s="159" t="s">
        <v>31</v>
      </c>
      <c r="D11" s="160"/>
      <c r="E11" s="160"/>
      <c r="F11" s="160"/>
      <c r="G11" s="161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41"/>
      <c r="N11" s="8">
        <v>2</v>
      </c>
      <c r="O11" s="8">
        <v>5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1</v>
      </c>
      <c r="V11" s="8">
        <v>5</v>
      </c>
      <c r="W11" s="9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[color=#FF0000][u]Мерхаба – Spy69[/u] 0:0 [/color] (разница 0:0) (0-0)[/b]</v>
      </c>
      <c r="C12" s="164" t="str">
        <f>IF(LEN(N2)=0," ",N2)</f>
        <v>ОЛФП</v>
      </c>
      <c r="D12" s="165"/>
      <c r="E12" s="165"/>
      <c r="F12" s="165"/>
      <c r="G12" s="122" t="str">
        <f>IF(LEN(U2)=0," ",U2)</f>
        <v>EXE</v>
      </c>
      <c r="H12" s="63"/>
      <c r="I12" s="40"/>
      <c r="J12" s="40"/>
      <c r="K12" s="40"/>
      <c r="L12" s="64"/>
      <c r="M12" s="141"/>
      <c r="N12" s="166" t="s">
        <v>72</v>
      </c>
      <c r="O12" s="167"/>
      <c r="P12" s="168"/>
      <c r="Q12" s="36"/>
      <c r="R12" s="36"/>
      <c r="S12" s="36"/>
      <c r="T12" s="36"/>
      <c r="U12" s="166" t="s">
        <v>81</v>
      </c>
      <c r="V12" s="167"/>
      <c r="W12" s="16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Mishgan</v>
      </c>
      <c r="AA12" s="110" t="str">
        <f>IF(LEN(U12)=0," ",U12)</f>
        <v>joker138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Мерхаба
1 тайм:[/b]
1. 7-6-2
2. 1-4-9
3. 8-5-3</v>
      </c>
      <c r="C13" s="154" t="s">
        <v>2</v>
      </c>
      <c r="D13" s="155"/>
      <c r="E13" s="155"/>
      <c r="F13" s="155"/>
      <c r="G13" s="156"/>
      <c r="H13" s="66"/>
      <c r="I13" s="55"/>
      <c r="J13" s="55"/>
      <c r="K13" s="55"/>
      <c r="L13" s="49"/>
      <c r="M13" s="141"/>
      <c r="N13" s="148" t="s">
        <v>0</v>
      </c>
      <c r="O13" s="148"/>
      <c r="P13" s="149"/>
      <c r="Q13" s="98" t="s">
        <v>13</v>
      </c>
      <c r="R13" s="150" t="s">
        <v>9</v>
      </c>
      <c r="S13" s="151"/>
      <c r="T13" s="98" t="s">
        <v>13</v>
      </c>
      <c r="U13" s="148" t="s">
        <v>0</v>
      </c>
      <c r="V13" s="148"/>
      <c r="W13" s="149"/>
      <c r="X13" s="61"/>
      <c r="Y13" s="55"/>
      <c r="Z13" s="157" t="s">
        <v>3</v>
      </c>
      <c r="AA13" s="158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7-6-4
5. 1-3-9
6. 2-5-8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41"/>
      <c r="N14" s="8">
        <v>7</v>
      </c>
      <c r="O14" s="8">
        <v>6</v>
      </c>
      <c r="P14" s="9">
        <v>1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6</v>
      </c>
      <c r="V14" s="8">
        <v>4</v>
      </c>
      <c r="W14" s="9">
        <v>2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Spy69
1 тайм:[/b]
1. 9-2-1
2. 3-4-8
3. 6-7-5</v>
      </c>
      <c r="C15" s="154" t="s">
        <v>14</v>
      </c>
      <c r="D15" s="155"/>
      <c r="E15" s="155"/>
      <c r="F15" s="155"/>
      <c r="G15" s="156"/>
      <c r="H15" s="67"/>
      <c r="I15" s="65"/>
      <c r="J15" s="65"/>
      <c r="K15" s="65"/>
      <c r="L15" s="68"/>
      <c r="M15" s="141"/>
      <c r="N15" s="8">
        <v>3</v>
      </c>
      <c r="O15" s="8">
        <v>5</v>
      </c>
      <c r="P15" s="9">
        <v>8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1</v>
      </c>
      <c r="V15" s="8">
        <v>3</v>
      </c>
      <c r="W15" s="9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7" t="s">
        <v>4</v>
      </c>
      <c r="AA15" s="158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8-9-3
5. 2-4-6
6. 1-5-7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41"/>
      <c r="N16" s="8">
        <v>9</v>
      </c>
      <c r="O16" s="8">
        <v>4</v>
      </c>
      <c r="P16" s="9">
        <v>2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5</v>
      </c>
      <c r="V16" s="8">
        <v>8</v>
      </c>
      <c r="W16" s="9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[color=#FF0000][u]Mishgan – joker138[/u]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41"/>
      <c r="N17" s="152" t="s">
        <v>1</v>
      </c>
      <c r="O17" s="152"/>
      <c r="P17" s="153"/>
      <c r="Q17" s="21"/>
      <c r="R17" s="97"/>
      <c r="S17" s="90"/>
      <c r="T17" s="21"/>
      <c r="U17" s="152" t="s">
        <v>1</v>
      </c>
      <c r="V17" s="152"/>
      <c r="W17" s="153"/>
      <c r="X17" s="31"/>
      <c r="Y17" s="17"/>
      <c r="Z17" s="162" t="s">
        <v>14</v>
      </c>
      <c r="AA17" s="163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Mishgan
1 тайм:[/b]
1. 7-6-1
2. 3-5-8
3. 9-4-2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41"/>
      <c r="N18" s="8">
        <v>7</v>
      </c>
      <c r="O18" s="8">
        <v>6</v>
      </c>
      <c r="P18" s="9">
        <v>5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7</v>
      </c>
      <c r="V18" s="8">
        <v>6</v>
      </c>
      <c r="W18" s="9">
        <v>4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7-6-5
5. 1-4-9
6. 2-3-8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41"/>
      <c r="N19" s="8">
        <v>1</v>
      </c>
      <c r="O19" s="8">
        <v>4</v>
      </c>
      <c r="P19" s="9">
        <v>9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1</v>
      </c>
      <c r="V19" s="8">
        <v>2</v>
      </c>
      <c r="W19" s="9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joker138
1 тайм:[/b]
1. 6-4-2
2. 1-3-9
3. 5-8-7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41"/>
      <c r="N20" s="113">
        <v>2</v>
      </c>
      <c r="O20" s="8">
        <v>3</v>
      </c>
      <c r="P20" s="9">
        <v>8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3</v>
      </c>
      <c r="V20" s="8">
        <v>5</v>
      </c>
      <c r="W20" s="9">
        <v>8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7-6-4
5. 1-2-9
6. 3-5-8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41"/>
      <c r="N21" s="166" t="s">
        <v>73</v>
      </c>
      <c r="O21" s="167"/>
      <c r="P21" s="168"/>
      <c r="Q21" s="36"/>
      <c r="R21" s="36"/>
      <c r="S21" s="36"/>
      <c r="T21" s="36"/>
      <c r="U21" s="166" t="s">
        <v>82</v>
      </c>
      <c r="V21" s="167"/>
      <c r="W21" s="168"/>
      <c r="X21" s="55"/>
      <c r="Y21" s="55"/>
      <c r="Z21" s="109" t="str">
        <f>IF(LEN(N21)=0," ",N21)</f>
        <v>Serginho</v>
      </c>
      <c r="AA21" s="110" t="str">
        <f>IF(LEN(U21)=0," ",U21)</f>
        <v>Вован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[color=#FF0000][u]Serginho – Вован[/u]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41"/>
      <c r="N22" s="148" t="s">
        <v>0</v>
      </c>
      <c r="O22" s="148"/>
      <c r="P22" s="149"/>
      <c r="Q22" s="98" t="s">
        <v>13</v>
      </c>
      <c r="R22" s="150" t="s">
        <v>9</v>
      </c>
      <c r="S22" s="151"/>
      <c r="T22" s="98" t="s">
        <v>13</v>
      </c>
      <c r="U22" s="148" t="s">
        <v>0</v>
      </c>
      <c r="V22" s="148"/>
      <c r="W22" s="149"/>
      <c r="X22" s="55"/>
      <c r="Y22" s="55"/>
      <c r="Z22" s="157" t="s">
        <v>3</v>
      </c>
      <c r="AA22" s="158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Serginho
1 тайм:[/b]
1. 8-5-1
2. 3-4-7
3. 9-6-2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41"/>
      <c r="N23" s="8">
        <v>8</v>
      </c>
      <c r="O23" s="8">
        <v>5</v>
      </c>
      <c r="P23" s="9">
        <v>1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3</v>
      </c>
      <c r="V23" s="8">
        <v>6</v>
      </c>
      <c r="W23" s="9">
        <v>8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9-5-3
5. 1-2-8
6. 4-6-7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41"/>
      <c r="N24" s="8">
        <v>3</v>
      </c>
      <c r="O24" s="8">
        <v>4</v>
      </c>
      <c r="P24" s="9">
        <v>7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1</v>
      </c>
      <c r="V24" s="8">
        <v>2</v>
      </c>
      <c r="W24" s="9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7" t="s">
        <v>4</v>
      </c>
      <c r="AA24" s="158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Вован
1 тайм:[/b]
1. 3-6-8
2. 1-2-9
3. 4-5-7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41"/>
      <c r="N25" s="8">
        <v>9</v>
      </c>
      <c r="O25" s="8">
        <v>6</v>
      </c>
      <c r="P25" s="9">
        <v>2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4</v>
      </c>
      <c r="V25" s="8">
        <v>5</v>
      </c>
      <c r="W25" s="9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7-4-6
5. 3-5-8
6. 1-2-9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41"/>
      <c r="N26" s="152" t="s">
        <v>1</v>
      </c>
      <c r="O26" s="152"/>
      <c r="P26" s="153"/>
      <c r="Q26" s="21"/>
      <c r="R26" s="97"/>
      <c r="S26" s="90"/>
      <c r="T26" s="21"/>
      <c r="U26" s="152" t="s">
        <v>1</v>
      </c>
      <c r="V26" s="152"/>
      <c r="W26" s="153"/>
      <c r="X26" s="41"/>
      <c r="Y26" s="42"/>
      <c r="Z26" s="162" t="s">
        <v>14</v>
      </c>
      <c r="AA26" s="16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[color=#FF0000][u]Everton – Kashtan[/u]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41"/>
      <c r="N27" s="8">
        <v>9</v>
      </c>
      <c r="O27" s="8">
        <v>5</v>
      </c>
      <c r="P27" s="9">
        <v>3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4</v>
      </c>
      <c r="W27" s="9">
        <v>6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Everton
1 тайм:[/b]
1. 7-5-3
2. 1-4-9
3. 8-6-2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41"/>
      <c r="N28" s="8">
        <v>1</v>
      </c>
      <c r="O28" s="8">
        <v>2</v>
      </c>
      <c r="P28" s="9">
        <v>8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5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9-4-1
5. 2-6-7
6. 3-5-8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41"/>
      <c r="N29" s="8">
        <v>4</v>
      </c>
      <c r="O29" s="8">
        <v>6</v>
      </c>
      <c r="P29" s="9">
        <v>7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1</v>
      </c>
      <c r="V29" s="8">
        <v>2</v>
      </c>
      <c r="W29" s="9">
        <v>9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Kashtan
1 тайм:[/b]
1. 8-5-2
2. 1-4-9
3. 6-7-3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41"/>
      <c r="N30" s="166" t="s">
        <v>74</v>
      </c>
      <c r="O30" s="167"/>
      <c r="P30" s="168"/>
      <c r="Q30" s="36"/>
      <c r="R30" s="36"/>
      <c r="S30" s="36"/>
      <c r="T30" s="36"/>
      <c r="U30" s="166" t="s">
        <v>83</v>
      </c>
      <c r="V30" s="167"/>
      <c r="W30" s="168"/>
      <c r="X30" s="55"/>
      <c r="Y30" s="55"/>
      <c r="Z30" s="109" t="str">
        <f>IF(LEN(N30)=0," ",N30)</f>
        <v>Everton</v>
      </c>
      <c r="AA30" s="110" t="str">
        <f>IF(LEN(U30)=0," ",U30)</f>
        <v>Kashtan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7-6-5
5. 2-4-9
6. 3-1-8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41"/>
      <c r="N31" s="148" t="s">
        <v>0</v>
      </c>
      <c r="O31" s="148"/>
      <c r="P31" s="149"/>
      <c r="Q31" s="98" t="s">
        <v>13</v>
      </c>
      <c r="R31" s="150" t="s">
        <v>9</v>
      </c>
      <c r="S31" s="151"/>
      <c r="T31" s="98" t="s">
        <v>13</v>
      </c>
      <c r="U31" s="148" t="s">
        <v>0</v>
      </c>
      <c r="V31" s="148"/>
      <c r="W31" s="149"/>
      <c r="X31" s="55"/>
      <c r="Y31" s="55"/>
      <c r="Z31" s="157" t="s">
        <v>3</v>
      </c>
      <c r="AA31" s="158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41"/>
      <c r="N32" s="8">
        <v>7</v>
      </c>
      <c r="O32" s="8">
        <v>5</v>
      </c>
      <c r="P32" s="9">
        <v>3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8</v>
      </c>
      <c r="V32" s="8">
        <v>5</v>
      </c>
      <c r="W32" s="9">
        <v>2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Сила777 (0)
1 тайм:[/b]
1. 4-8-6
2. 2-5-9
3. 1-3-7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41"/>
      <c r="N33" s="8">
        <v>1</v>
      </c>
      <c r="O33" s="8">
        <v>4</v>
      </c>
      <c r="P33" s="9">
        <v>9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1</v>
      </c>
      <c r="V33" s="8">
        <v>4</v>
      </c>
      <c r="W33" s="9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7" t="s">
        <v>4</v>
      </c>
      <c r="AA33" s="158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4-7-3
5. 1-6-8
6. 2-5-9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41"/>
      <c r="N34" s="8">
        <v>8</v>
      </c>
      <c r="O34" s="8">
        <v>6</v>
      </c>
      <c r="P34" s="9">
        <v>2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6</v>
      </c>
      <c r="V34" s="8">
        <v>7</v>
      </c>
      <c r="W34" s="9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Градус (0)
1 тайм:[/b]
1. 8-2-6
2. 4-1-9
3. 7-3-5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41"/>
      <c r="N35" s="152" t="s">
        <v>1</v>
      </c>
      <c r="O35" s="152"/>
      <c r="P35" s="153"/>
      <c r="Q35" s="21"/>
      <c r="R35" s="97"/>
      <c r="S35" s="90"/>
      <c r="T35" s="21"/>
      <c r="U35" s="152" t="s">
        <v>1</v>
      </c>
      <c r="V35" s="152"/>
      <c r="W35" s="153"/>
      <c r="X35" s="41"/>
      <c r="Y35" s="42"/>
      <c r="Z35" s="162" t="s">
        <v>14</v>
      </c>
      <c r="AA35" s="163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9-3-6
5. 2-1-8
6. 5-4-7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41"/>
      <c r="N36" s="8">
        <v>9</v>
      </c>
      <c r="O36" s="8">
        <v>4</v>
      </c>
      <c r="P36" s="9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7</v>
      </c>
      <c r="V36" s="8">
        <v>6</v>
      </c>
      <c r="W36" s="9">
        <v>5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SuperVlad (0)
1 тайм:[/b]
1. 7-4-6
2. 1-2-9
3. 8-3-5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41"/>
      <c r="N37" s="8">
        <v>2</v>
      </c>
      <c r="O37" s="8">
        <v>6</v>
      </c>
      <c r="P37" s="9">
        <v>7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2</v>
      </c>
      <c r="V37" s="8">
        <v>4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9-4-5
5. 2-6-7
6. 1-3-8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42"/>
      <c r="N38" s="8">
        <v>3</v>
      </c>
      <c r="O38" s="8">
        <v>5</v>
      </c>
      <c r="P38" s="9">
        <v>8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3</v>
      </c>
      <c r="V38" s="8">
        <v>1</v>
      </c>
      <c r="W38" s="9">
        <v>8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Sana21 (0)
1 тайм:[/b]
1. 8-6-4
2. 1-2-9
3. 3-7-5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71" t="s">
        <v>11</v>
      </c>
      <c r="N39" s="166" t="s">
        <v>75</v>
      </c>
      <c r="O39" s="167"/>
      <c r="P39" s="168"/>
      <c r="Q39" s="36"/>
      <c r="R39" s="36"/>
      <c r="S39" s="36"/>
      <c r="T39" s="36"/>
      <c r="U39" s="166" t="s">
        <v>84</v>
      </c>
      <c r="V39" s="167"/>
      <c r="W39" s="168"/>
      <c r="X39" s="55"/>
      <c r="Y39" s="55"/>
      <c r="Z39" s="109" t="str">
        <f>IF(OR(LEN(N39)=0,N39="Игрок 5")," ",N39)</f>
        <v>Сила777</v>
      </c>
      <c r="AA39" s="110" t="str">
        <f>IF(OR(LEN(U39)=0,U39="Игрок 5")," ",U39)</f>
        <v>Mc2j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4-7-6
5. 1-3-9
6. 2-5-8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72"/>
      <c r="N40" s="148" t="s">
        <v>0</v>
      </c>
      <c r="O40" s="148"/>
      <c r="P40" s="149"/>
      <c r="Q40" s="98" t="s">
        <v>13</v>
      </c>
      <c r="R40" s="73" t="s">
        <v>7</v>
      </c>
      <c r="S40" s="74"/>
      <c r="T40" s="98" t="s">
        <v>13</v>
      </c>
      <c r="U40" s="148" t="s">
        <v>0</v>
      </c>
      <c r="V40" s="148"/>
      <c r="W40" s="149"/>
      <c r="X40" s="59"/>
      <c r="Y40" s="55"/>
      <c r="Z40" s="162" t="s">
        <v>14</v>
      </c>
      <c r="AA40" s="163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Mc2j (0)
1 тайм:[/b]
1. 9-5-2
2. 1-7-8
3. 3-4-6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72"/>
      <c r="N41" s="8">
        <v>4</v>
      </c>
      <c r="O41" s="8">
        <v>8</v>
      </c>
      <c r="P41" s="9">
        <v>6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9</v>
      </c>
      <c r="V41" s="8">
        <v>5</v>
      </c>
      <c r="W41" s="9">
        <v>2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9-6-5
5. 3-7-4
6. 1-2-8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72"/>
      <c r="N42" s="8">
        <v>2</v>
      </c>
      <c r="O42" s="8">
        <v>5</v>
      </c>
      <c r="P42" s="9">
        <v>9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1</v>
      </c>
      <c r="V42" s="8">
        <v>7</v>
      </c>
      <c r="W42" s="9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74"/>
      <c r="AA42" s="175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 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72"/>
      <c r="N43" s="8">
        <v>1</v>
      </c>
      <c r="O43" s="8">
        <v>3</v>
      </c>
      <c r="P43" s="9">
        <v>7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3</v>
      </c>
      <c r="V43" s="8">
        <v>4</v>
      </c>
      <c r="W43" s="9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 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72"/>
      <c r="N44" s="152" t="s">
        <v>1</v>
      </c>
      <c r="O44" s="152"/>
      <c r="P44" s="153"/>
      <c r="Q44" s="21"/>
      <c r="R44" s="77"/>
      <c r="S44" s="131"/>
      <c r="T44" s="21"/>
      <c r="U44" s="152" t="s">
        <v>1</v>
      </c>
      <c r="V44" s="152"/>
      <c r="W44" s="153"/>
      <c r="X44" s="41"/>
      <c r="Y44" s="42"/>
      <c r="Z44" s="176"/>
      <c r="AA44" s="177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 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72"/>
      <c r="N45" s="8">
        <v>4</v>
      </c>
      <c r="O45" s="8">
        <v>7</v>
      </c>
      <c r="P45" s="9">
        <v>3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9</v>
      </c>
      <c r="V45" s="8">
        <v>6</v>
      </c>
      <c r="W45" s="9">
        <v>5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 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72"/>
      <c r="N46" s="8">
        <v>1</v>
      </c>
      <c r="O46" s="8">
        <v>6</v>
      </c>
      <c r="P46" s="9">
        <v>8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3</v>
      </c>
      <c r="V46" s="8">
        <v>7</v>
      </c>
      <c r="W46" s="9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72"/>
      <c r="N47" s="16">
        <v>2</v>
      </c>
      <c r="O47" s="13">
        <v>5</v>
      </c>
      <c r="P47" s="14">
        <v>9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2</v>
      </c>
      <c r="W47" s="14">
        <v>8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72"/>
      <c r="N48" s="134" t="s">
        <v>76</v>
      </c>
      <c r="O48" s="135"/>
      <c r="P48" s="136"/>
      <c r="Q48" s="36"/>
      <c r="R48" s="36"/>
      <c r="S48" s="36"/>
      <c r="T48" s="90"/>
      <c r="U48" s="134"/>
      <c r="V48" s="135"/>
      <c r="W48" s="136"/>
      <c r="X48" s="55"/>
      <c r="Y48" s="55"/>
      <c r="Z48" s="109" t="str">
        <f>IF(OR(LEN(N48)=0,N48="Игрок 6")," ",N48)</f>
        <v>Градус</v>
      </c>
      <c r="AA48" s="110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72"/>
      <c r="N49" s="148" t="s">
        <v>0</v>
      </c>
      <c r="O49" s="148"/>
      <c r="P49" s="149"/>
      <c r="Q49" s="98" t="s">
        <v>13</v>
      </c>
      <c r="R49" s="73" t="s">
        <v>7</v>
      </c>
      <c r="S49" s="74"/>
      <c r="T49" s="98" t="s">
        <v>13</v>
      </c>
      <c r="U49" s="148" t="s">
        <v>0</v>
      </c>
      <c r="V49" s="148"/>
      <c r="W49" s="149"/>
      <c r="X49" s="55"/>
      <c r="Y49" s="55"/>
      <c r="Z49" s="162" t="s">
        <v>14</v>
      </c>
      <c r="AA49" s="16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72"/>
      <c r="N50" s="8">
        <v>8</v>
      </c>
      <c r="O50" s="8">
        <v>2</v>
      </c>
      <c r="P50" s="9">
        <v>6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/>
      <c r="V50" s="8"/>
      <c r="W50" s="9"/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72"/>
      <c r="N51" s="8">
        <v>4</v>
      </c>
      <c r="O51" s="8">
        <v>1</v>
      </c>
      <c r="P51" s="9">
        <v>9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/>
      <c r="V51" s="8"/>
      <c r="W51" s="9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74"/>
      <c r="AA51" s="175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72"/>
      <c r="N52" s="8">
        <v>7</v>
      </c>
      <c r="O52" s="8">
        <v>3</v>
      </c>
      <c r="P52" s="9">
        <v>5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/>
      <c r="V52" s="8"/>
      <c r="W52" s="9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72"/>
      <c r="N53" s="152" t="s">
        <v>1</v>
      </c>
      <c r="O53" s="152"/>
      <c r="P53" s="153"/>
      <c r="Q53" s="21"/>
      <c r="R53" s="77"/>
      <c r="S53" s="131"/>
      <c r="T53" s="21"/>
      <c r="U53" s="152" t="s">
        <v>1</v>
      </c>
      <c r="V53" s="152"/>
      <c r="W53" s="153"/>
      <c r="X53" s="41"/>
      <c r="Y53" s="42"/>
      <c r="Z53" s="176"/>
      <c r="AA53" s="177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2"/>
      <c r="N54" s="8">
        <v>9</v>
      </c>
      <c r="O54" s="8">
        <v>3</v>
      </c>
      <c r="P54" s="9">
        <v>6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/>
      <c r="V54" s="8"/>
      <c r="W54" s="9"/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72"/>
      <c r="N55" s="8">
        <v>2</v>
      </c>
      <c r="O55" s="8">
        <v>1</v>
      </c>
      <c r="P55" s="9">
        <v>8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/>
      <c r="V55" s="8"/>
      <c r="W55" s="9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72"/>
      <c r="N56" s="13">
        <v>5</v>
      </c>
      <c r="O56" s="13">
        <v>4</v>
      </c>
      <c r="P56" s="14">
        <v>7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/>
      <c r="V56" s="13"/>
      <c r="W56" s="14"/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72"/>
      <c r="N57" s="166" t="s">
        <v>77</v>
      </c>
      <c r="O57" s="167"/>
      <c r="P57" s="168"/>
      <c r="Q57" s="36"/>
      <c r="R57" s="36"/>
      <c r="S57" s="36"/>
      <c r="T57" s="36"/>
      <c r="U57" s="166"/>
      <c r="V57" s="167"/>
      <c r="W57" s="168"/>
      <c r="X57" s="55"/>
      <c r="Y57" s="55"/>
      <c r="Z57" s="109" t="str">
        <f>IF(OR(LEN(N57)=0,N57="Игрок 5")," ",N57)</f>
        <v>SuperVlad</v>
      </c>
      <c r="AA57" s="110" t="str">
        <f>IF(OR(LEN(U57)=0,U57="Игрок 5")," ",U57)</f>
        <v> 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72"/>
      <c r="N58" s="148" t="s">
        <v>0</v>
      </c>
      <c r="O58" s="148"/>
      <c r="P58" s="149"/>
      <c r="Q58" s="98" t="s">
        <v>13</v>
      </c>
      <c r="R58" s="73" t="s">
        <v>7</v>
      </c>
      <c r="S58" s="74"/>
      <c r="T58" s="98" t="s">
        <v>13</v>
      </c>
      <c r="U58" s="148" t="s">
        <v>0</v>
      </c>
      <c r="V58" s="148"/>
      <c r="W58" s="149"/>
      <c r="X58" s="59"/>
      <c r="Y58" s="55"/>
      <c r="Z58" s="162" t="s">
        <v>14</v>
      </c>
      <c r="AA58" s="163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72"/>
      <c r="N59" s="8">
        <v>7</v>
      </c>
      <c r="O59" s="8">
        <v>4</v>
      </c>
      <c r="P59" s="9">
        <v>6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/>
      <c r="V59" s="8"/>
      <c r="W59" s="9"/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72"/>
      <c r="N60" s="8">
        <v>1</v>
      </c>
      <c r="O60" s="8">
        <v>2</v>
      </c>
      <c r="P60" s="9">
        <v>9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/>
      <c r="V60" s="8"/>
      <c r="W60" s="9"/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74"/>
      <c r="AA60" s="175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72"/>
      <c r="N61" s="8">
        <v>8</v>
      </c>
      <c r="O61" s="8">
        <v>3</v>
      </c>
      <c r="P61" s="9">
        <v>5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/>
      <c r="V61" s="8"/>
      <c r="W61" s="9"/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72"/>
      <c r="N62" s="152" t="s">
        <v>1</v>
      </c>
      <c r="O62" s="152"/>
      <c r="P62" s="153"/>
      <c r="Q62" s="21"/>
      <c r="R62" s="77"/>
      <c r="S62" s="131"/>
      <c r="T62" s="21"/>
      <c r="U62" s="152" t="s">
        <v>1</v>
      </c>
      <c r="V62" s="152"/>
      <c r="W62" s="153"/>
      <c r="X62" s="41"/>
      <c r="Y62" s="42"/>
      <c r="Z62" s="176"/>
      <c r="AA62" s="177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72"/>
      <c r="N63" s="8">
        <v>9</v>
      </c>
      <c r="O63" s="8">
        <v>4</v>
      </c>
      <c r="P63" s="9">
        <v>5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/>
      <c r="V63" s="8"/>
      <c r="W63" s="9"/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72"/>
      <c r="N64" s="8">
        <v>2</v>
      </c>
      <c r="O64" s="8">
        <v>6</v>
      </c>
      <c r="P64" s="9">
        <v>7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/>
      <c r="V64" s="8"/>
      <c r="W64" s="9"/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72"/>
      <c r="N65" s="16">
        <v>1</v>
      </c>
      <c r="O65" s="13">
        <v>3</v>
      </c>
      <c r="P65" s="14">
        <v>8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/>
      <c r="V65" s="13"/>
      <c r="W65" s="14"/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72"/>
      <c r="N66" s="134" t="s">
        <v>78</v>
      </c>
      <c r="O66" s="135"/>
      <c r="P66" s="136"/>
      <c r="Q66" s="36"/>
      <c r="R66" s="36"/>
      <c r="S66" s="36"/>
      <c r="T66" s="90"/>
      <c r="U66" s="134"/>
      <c r="V66" s="135"/>
      <c r="W66" s="136"/>
      <c r="X66" s="55"/>
      <c r="Y66" s="55"/>
      <c r="Z66" s="109" t="str">
        <f>IF(OR(LEN(N66)=0,N66="Игрок 6")," ",N66)</f>
        <v>Sana21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72"/>
      <c r="N67" s="148" t="s">
        <v>0</v>
      </c>
      <c r="O67" s="148"/>
      <c r="P67" s="149"/>
      <c r="Q67" s="98" t="s">
        <v>13</v>
      </c>
      <c r="R67" s="73" t="s">
        <v>7</v>
      </c>
      <c r="S67" s="74"/>
      <c r="T67" s="98" t="s">
        <v>13</v>
      </c>
      <c r="U67" s="148" t="s">
        <v>0</v>
      </c>
      <c r="V67" s="148"/>
      <c r="W67" s="149"/>
      <c r="X67" s="55"/>
      <c r="Y67" s="55"/>
      <c r="Z67" s="162" t="s">
        <v>14</v>
      </c>
      <c r="AA67" s="163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72"/>
      <c r="N68" s="8">
        <v>8</v>
      </c>
      <c r="O68" s="8">
        <v>6</v>
      </c>
      <c r="P68" s="9">
        <v>4</v>
      </c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72"/>
      <c r="N69" s="8">
        <v>1</v>
      </c>
      <c r="O69" s="8">
        <v>2</v>
      </c>
      <c r="P69" s="9">
        <v>9</v>
      </c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74"/>
      <c r="AA69" s="175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72"/>
      <c r="N70" s="8">
        <v>3</v>
      </c>
      <c r="O70" s="8">
        <v>7</v>
      </c>
      <c r="P70" s="9">
        <v>5</v>
      </c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72"/>
      <c r="N71" s="152" t="s">
        <v>1</v>
      </c>
      <c r="O71" s="152"/>
      <c r="P71" s="153"/>
      <c r="Q71" s="21"/>
      <c r="R71" s="77"/>
      <c r="S71" s="131"/>
      <c r="T71" s="21"/>
      <c r="U71" s="152" t="s">
        <v>1</v>
      </c>
      <c r="V71" s="152"/>
      <c r="W71" s="153"/>
      <c r="X71" s="41"/>
      <c r="Y71" s="42"/>
      <c r="Z71" s="176"/>
      <c r="AA71" s="177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72"/>
      <c r="N72" s="8">
        <v>4</v>
      </c>
      <c r="O72" s="8">
        <v>7</v>
      </c>
      <c r="P72" s="9">
        <v>6</v>
      </c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72"/>
      <c r="N73" s="8">
        <v>1</v>
      </c>
      <c r="O73" s="8">
        <v>3</v>
      </c>
      <c r="P73" s="9">
        <v>9</v>
      </c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73"/>
      <c r="N74" s="13">
        <v>2</v>
      </c>
      <c r="O74" s="13">
        <v>5</v>
      </c>
      <c r="P74" s="14">
        <v>8</v>
      </c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Z62:AA62"/>
    <mergeCell ref="U67:W67"/>
    <mergeCell ref="Z67:AA67"/>
    <mergeCell ref="Z69:AA69"/>
    <mergeCell ref="N71:P71"/>
    <mergeCell ref="U71:W71"/>
    <mergeCell ref="Z71:AA71"/>
    <mergeCell ref="Z51:AA51"/>
    <mergeCell ref="N53:P53"/>
    <mergeCell ref="U53:W53"/>
    <mergeCell ref="Z53:AA53"/>
    <mergeCell ref="Z58:AA58"/>
    <mergeCell ref="Z60:AA60"/>
    <mergeCell ref="Z40:AA40"/>
    <mergeCell ref="Z42:AA42"/>
    <mergeCell ref="N44:P44"/>
    <mergeCell ref="U44:W44"/>
    <mergeCell ref="Z44:AA44"/>
    <mergeCell ref="Z49:AA49"/>
    <mergeCell ref="U57:W57"/>
    <mergeCell ref="N58:P58"/>
    <mergeCell ref="U58:W58"/>
    <mergeCell ref="N66:P66"/>
    <mergeCell ref="U66:W66"/>
    <mergeCell ref="N67:P67"/>
    <mergeCell ref="N62:P62"/>
    <mergeCell ref="U62:W62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C14:F14"/>
    <mergeCell ref="C15:G15"/>
    <mergeCell ref="Z15:AA15"/>
    <mergeCell ref="C16:F16"/>
    <mergeCell ref="N17:P17"/>
    <mergeCell ref="U17:W17"/>
    <mergeCell ref="Z17:AA17"/>
    <mergeCell ref="N12:P12"/>
    <mergeCell ref="U12:W12"/>
    <mergeCell ref="N13:P13"/>
    <mergeCell ref="R13:S13"/>
    <mergeCell ref="U13:W13"/>
    <mergeCell ref="Z13:AA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8:W8"/>
    <mergeCell ref="C13:G13"/>
    <mergeCell ref="C9:G9"/>
    <mergeCell ref="C10:G10"/>
    <mergeCell ref="C11:G11"/>
    <mergeCell ref="C12:F12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</mergeCells>
  <dataValidations count="3">
    <dataValidation type="list" allowBlank="1" showInputMessage="1" sqref="N2 U2">
      <formula1>К</formula1>
    </dataValidation>
    <dataValidation type="list" allowBlank="1" showInputMessage="1" sqref="U66:W66 N39:P39 N30:P30 N21:P21 N12:P12 N3:P3 U48:W48 U57:W57 N48:P48 N57:P57 N66:P66 U39:W39 U30:W30 U21:W21 U12:W12 U3:W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V10" sqref="V10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[b][color=#FF0000][u][size=150]СФП Football.By –  АСП "Погоня"[/u] 0:0 (0-0)[/size][/color][/b]</v>
      </c>
      <c r="C2" s="132" t="s">
        <v>5</v>
      </c>
      <c r="D2" s="132"/>
      <c r="E2" s="132"/>
      <c r="F2" s="132"/>
      <c r="G2" s="133"/>
      <c r="H2" s="62"/>
      <c r="I2" s="34"/>
      <c r="J2" s="34"/>
      <c r="K2" s="34"/>
      <c r="L2" s="35"/>
      <c r="M2" s="87"/>
      <c r="N2" s="134" t="s">
        <v>85</v>
      </c>
      <c r="O2" s="135"/>
      <c r="P2" s="136"/>
      <c r="Q2" s="93"/>
      <c r="R2" s="94"/>
      <c r="S2" s="94"/>
      <c r="T2" s="95"/>
      <c r="U2" s="134" t="s">
        <v>47</v>
      </c>
      <c r="V2" s="135"/>
      <c r="W2" s="136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37" t="s">
        <v>6</v>
      </c>
      <c r="D3" s="138"/>
      <c r="E3" s="138"/>
      <c r="F3" s="138"/>
      <c r="G3" s="139"/>
      <c r="H3" s="71" t="s">
        <v>7</v>
      </c>
      <c r="I3" s="72"/>
      <c r="J3" s="72"/>
      <c r="K3" s="40"/>
      <c r="L3" s="48"/>
      <c r="M3" s="140" t="s">
        <v>10</v>
      </c>
      <c r="N3" s="134" t="s">
        <v>86</v>
      </c>
      <c r="O3" s="135"/>
      <c r="P3" s="136"/>
      <c r="Q3" s="91"/>
      <c r="R3" s="92"/>
      <c r="S3" s="92"/>
      <c r="T3" s="92"/>
      <c r="U3" s="134" t="s">
        <v>48</v>
      </c>
      <c r="V3" s="135"/>
      <c r="W3" s="136"/>
      <c r="X3" s="34"/>
      <c r="Y3" s="34"/>
      <c r="Z3" s="81" t="str">
        <f>IF(LEN(N3)=0," ",N3)</f>
        <v>азарт</v>
      </c>
      <c r="AA3" s="82" t="str">
        <f>IF(LEN(U3)=0," ",U3)</f>
        <v>freedom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43" t="s">
        <v>0</v>
      </c>
      <c r="D4" s="144"/>
      <c r="E4" s="144"/>
      <c r="F4" s="144"/>
      <c r="G4" s="145"/>
      <c r="H4" s="54" t="s">
        <v>7</v>
      </c>
      <c r="I4" s="146" t="s">
        <v>8</v>
      </c>
      <c r="J4" s="147"/>
      <c r="K4" s="47"/>
      <c r="L4" s="47"/>
      <c r="M4" s="141"/>
      <c r="N4" s="148" t="s">
        <v>0</v>
      </c>
      <c r="O4" s="148"/>
      <c r="P4" s="149"/>
      <c r="Q4" s="98" t="s">
        <v>13</v>
      </c>
      <c r="R4" s="150" t="s">
        <v>9</v>
      </c>
      <c r="S4" s="151"/>
      <c r="T4" s="98" t="s">
        <v>13</v>
      </c>
      <c r="U4" s="148" t="s">
        <v>0</v>
      </c>
      <c r="V4" s="148"/>
      <c r="W4" s="149"/>
      <c r="X4" s="39"/>
      <c r="Y4" s="40"/>
      <c r="Z4" s="157" t="s">
        <v>3</v>
      </c>
      <c r="AA4" s="158"/>
    </row>
    <row r="5" spans="2:27" ht="13.5" customHeight="1">
      <c r="B5" s="3" t="str">
        <f>IF(L5=0,IF(X5=0,CONCATENATE(C5," - матч перенесен"),CONCATENATE(C5," - ",I5,":",J5)),C5)</f>
        <v>18.10.2011 Базель - Бенфика</v>
      </c>
      <c r="C5" s="159" t="s">
        <v>20</v>
      </c>
      <c r="D5" s="160"/>
      <c r="E5" s="160"/>
      <c r="F5" s="160"/>
      <c r="G5" s="161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41"/>
      <c r="N5" s="23">
        <v>1</v>
      </c>
      <c r="O5" s="8">
        <v>3</v>
      </c>
      <c r="P5" s="9">
        <v>8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4</v>
      </c>
      <c r="V5" s="8">
        <v>2</v>
      </c>
      <c r="W5" s="9">
        <v>8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18.10.2011 Лилль - Интер</v>
      </c>
      <c r="C6" s="159" t="s">
        <v>18</v>
      </c>
      <c r="D6" s="160"/>
      <c r="E6" s="160"/>
      <c r="F6" s="160"/>
      <c r="G6" s="161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41"/>
      <c r="N6" s="8">
        <v>7</v>
      </c>
      <c r="O6" s="8">
        <v>6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6</v>
      </c>
      <c r="V6" s="8">
        <v>5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7" t="s">
        <v>4</v>
      </c>
      <c r="AA6" s="158"/>
    </row>
    <row r="7" spans="2:27" ht="13.5" customHeight="1" thickBot="1">
      <c r="B7" s="3" t="str">
        <f>IF(L7=0,IF(X7=0,CONCATENATE(C7," - матч перенесен"),CONCATENATE(C7," - ",I7,":",J7)),C7)</f>
        <v>18.10.2011 Наполи - Бавария</v>
      </c>
      <c r="C7" s="159" t="s">
        <v>19</v>
      </c>
      <c r="D7" s="160"/>
      <c r="E7" s="160"/>
      <c r="F7" s="160"/>
      <c r="G7" s="161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41"/>
      <c r="N7" s="8">
        <v>2</v>
      </c>
      <c r="O7" s="8">
        <v>4</v>
      </c>
      <c r="P7" s="9">
        <v>9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1</v>
      </c>
      <c r="V7" s="8">
        <v>3</v>
      </c>
      <c r="W7" s="9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</row>
    <row r="8" spans="2:27" ht="13.5" customHeight="1" thickBot="1">
      <c r="B8" s="3" t="s">
        <v>12</v>
      </c>
      <c r="C8" s="143" t="s">
        <v>1</v>
      </c>
      <c r="D8" s="144"/>
      <c r="E8" s="144"/>
      <c r="F8" s="144"/>
      <c r="G8" s="145"/>
      <c r="H8" s="54" t="s">
        <v>7</v>
      </c>
      <c r="I8" s="29"/>
      <c r="J8" s="30"/>
      <c r="K8" s="53"/>
      <c r="L8" s="6">
        <f>SUM(L5:L7,L9:L11)</f>
        <v>6</v>
      </c>
      <c r="M8" s="141"/>
      <c r="N8" s="152" t="s">
        <v>1</v>
      </c>
      <c r="O8" s="152"/>
      <c r="P8" s="153"/>
      <c r="Q8" s="21"/>
      <c r="R8" s="97"/>
      <c r="S8" s="90"/>
      <c r="T8" s="21"/>
      <c r="U8" s="152" t="s">
        <v>1</v>
      </c>
      <c r="V8" s="152"/>
      <c r="W8" s="153"/>
      <c r="X8" s="41"/>
      <c r="Y8" s="42"/>
      <c r="Z8" s="162" t="s">
        <v>14</v>
      </c>
      <c r="AA8" s="163"/>
    </row>
    <row r="9" spans="2:27" ht="13.5" customHeight="1">
      <c r="B9" s="3" t="str">
        <f>IF(L9=0,IF(X9=0,CONCATENATE(C9," - матч перенесен"),CONCATENATE(C9," - ",I9,":",J9)),C9)</f>
        <v>19.10.2011 Марсель - Арсенал</v>
      </c>
      <c r="C9" s="159" t="s">
        <v>24</v>
      </c>
      <c r="D9" s="160"/>
      <c r="E9" s="160"/>
      <c r="F9" s="160"/>
      <c r="G9" s="161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41"/>
      <c r="N9" s="8">
        <v>5</v>
      </c>
      <c r="O9" s="8">
        <v>7</v>
      </c>
      <c r="P9" s="9">
        <v>6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7</v>
      </c>
      <c r="V9" s="8">
        <v>3</v>
      </c>
      <c r="W9" s="9">
        <v>6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19.10.2011 Байер Л - Валенсия</v>
      </c>
      <c r="C10" s="159" t="s">
        <v>21</v>
      </c>
      <c r="D10" s="160"/>
      <c r="E10" s="160"/>
      <c r="F10" s="160"/>
      <c r="G10" s="161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41"/>
      <c r="N10" s="8">
        <v>8</v>
      </c>
      <c r="O10" s="8">
        <v>3</v>
      </c>
      <c r="P10" s="9">
        <v>4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8</v>
      </c>
      <c r="V10" s="8">
        <v>2</v>
      </c>
      <c r="W10" s="9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</row>
    <row r="11" spans="2:27" ht="13.5" customHeight="1" thickBot="1">
      <c r="B11" s="3" t="str">
        <f>IF(L11=0,IF(X11=0,CONCATENATE(C11," - матч перенесен"),CONCATENATE(C11," - ",I11,":",J11)),C11)</f>
        <v>19.10.2011 Шахтер Дн - Зенит</v>
      </c>
      <c r="C11" s="159" t="s">
        <v>22</v>
      </c>
      <c r="D11" s="160"/>
      <c r="E11" s="160"/>
      <c r="F11" s="160"/>
      <c r="G11" s="161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41"/>
      <c r="N11" s="8">
        <v>9</v>
      </c>
      <c r="O11" s="8">
        <v>2</v>
      </c>
      <c r="P11" s="9">
        <v>1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9</v>
      </c>
      <c r="V11" s="8">
        <v>1</v>
      </c>
      <c r="W11" s="9">
        <v>4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[color=#FF0000][u]азарт – freedom[/u] 0:0 [/color] (разница 0:0) (0-0)[/b]</v>
      </c>
      <c r="C12" s="164" t="str">
        <f>IF(LEN(N2)=0," ",N2)</f>
        <v>СФП Football.By</v>
      </c>
      <c r="D12" s="165"/>
      <c r="E12" s="165"/>
      <c r="F12" s="165"/>
      <c r="G12" s="122" t="str">
        <f>IF(LEN(U2)=0," ",U2)</f>
        <v> АСП "Погоня"</v>
      </c>
      <c r="H12" s="63"/>
      <c r="I12" s="40"/>
      <c r="J12" s="40"/>
      <c r="K12" s="40"/>
      <c r="L12" s="64"/>
      <c r="M12" s="141"/>
      <c r="N12" s="166" t="s">
        <v>87</v>
      </c>
      <c r="O12" s="167"/>
      <c r="P12" s="168"/>
      <c r="Q12" s="36"/>
      <c r="R12" s="36"/>
      <c r="S12" s="36"/>
      <c r="T12" s="36"/>
      <c r="U12" s="166" t="s">
        <v>49</v>
      </c>
      <c r="V12" s="167"/>
      <c r="W12" s="168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BIZON</v>
      </c>
      <c r="AA12" s="82" t="str">
        <f>IF(LEN(U12)=0," ",U12)</f>
        <v>Deputat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азарт
1 тайм:[/b]
1. 1-3-8
2. 7-6-5
3. 2-4-9</v>
      </c>
      <c r="C13" s="154" t="s">
        <v>2</v>
      </c>
      <c r="D13" s="155"/>
      <c r="E13" s="155"/>
      <c r="F13" s="155"/>
      <c r="G13" s="156"/>
      <c r="H13" s="66"/>
      <c r="I13" s="55"/>
      <c r="J13" s="55"/>
      <c r="K13" s="55"/>
      <c r="L13" s="49"/>
      <c r="M13" s="141"/>
      <c r="N13" s="148" t="s">
        <v>0</v>
      </c>
      <c r="O13" s="148"/>
      <c r="P13" s="149"/>
      <c r="Q13" s="98" t="s">
        <v>13</v>
      </c>
      <c r="R13" s="150" t="s">
        <v>9</v>
      </c>
      <c r="S13" s="151"/>
      <c r="T13" s="98" t="s">
        <v>13</v>
      </c>
      <c r="U13" s="148" t="s">
        <v>0</v>
      </c>
      <c r="V13" s="148"/>
      <c r="W13" s="149"/>
      <c r="X13" s="61"/>
      <c r="Y13" s="55"/>
      <c r="Z13" s="157" t="s">
        <v>3</v>
      </c>
      <c r="AA13" s="158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5-7-6
5. 8-3-4
6. 9-2-1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41"/>
      <c r="N14" s="8">
        <v>1</v>
      </c>
      <c r="O14" s="8">
        <v>4</v>
      </c>
      <c r="P14" s="9">
        <v>8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1</v>
      </c>
      <c r="V14" s="8">
        <v>9</v>
      </c>
      <c r="W14" s="9">
        <v>4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freedom
1 тайм:[/b]
1. 4-2-8
2. 6-5-7
3. 1-3-9</v>
      </c>
      <c r="C15" s="154" t="s">
        <v>14</v>
      </c>
      <c r="D15" s="155"/>
      <c r="E15" s="155"/>
      <c r="F15" s="155"/>
      <c r="G15" s="156"/>
      <c r="H15" s="67"/>
      <c r="I15" s="65"/>
      <c r="J15" s="65"/>
      <c r="K15" s="65"/>
      <c r="L15" s="68"/>
      <c r="M15" s="141"/>
      <c r="N15" s="8">
        <v>6</v>
      </c>
      <c r="O15" s="8">
        <v>7</v>
      </c>
      <c r="P15" s="9">
        <v>2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5</v>
      </c>
      <c r="V15" s="8">
        <v>8</v>
      </c>
      <c r="W15" s="9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7" t="s">
        <v>4</v>
      </c>
      <c r="AA15" s="158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7-3-6
5. 8-2-5
6. 9-1-4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41"/>
      <c r="N16" s="8">
        <v>3</v>
      </c>
      <c r="O16" s="8">
        <v>5</v>
      </c>
      <c r="P16" s="9">
        <v>9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2</v>
      </c>
      <c r="V16" s="8">
        <v>7</v>
      </c>
      <c r="W16" s="9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[color=#FF0000][u]BIZON – Deputat[/u]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41"/>
      <c r="N17" s="152" t="s">
        <v>1</v>
      </c>
      <c r="O17" s="152"/>
      <c r="P17" s="153"/>
      <c r="Q17" s="21"/>
      <c r="R17" s="97"/>
      <c r="S17" s="90"/>
      <c r="T17" s="21"/>
      <c r="U17" s="152" t="s">
        <v>1</v>
      </c>
      <c r="V17" s="152"/>
      <c r="W17" s="153"/>
      <c r="X17" s="31"/>
      <c r="Y17" s="17"/>
      <c r="Z17" s="162" t="s">
        <v>14</v>
      </c>
      <c r="AA17" s="163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BIZON
1 тайм:[/b]
1. 1-4-8
2. 6-7-2
3. 3-5-9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41"/>
      <c r="N18" s="8">
        <v>7</v>
      </c>
      <c r="O18" s="8">
        <v>6</v>
      </c>
      <c r="P18" s="9">
        <v>3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6</v>
      </c>
      <c r="V18" s="8">
        <v>8</v>
      </c>
      <c r="W18" s="9">
        <v>2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7-6-3
5. 8-5-2
6. 9-4-1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41"/>
      <c r="N19" s="8">
        <v>8</v>
      </c>
      <c r="O19" s="8">
        <v>5</v>
      </c>
      <c r="P19" s="9">
        <v>2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9</v>
      </c>
      <c r="V19" s="8">
        <v>4</v>
      </c>
      <c r="W19" s="9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Deputat
1 тайм:[/b]
1. 1-9-4
2. 5-8-3
3. 2-7-6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41"/>
      <c r="N20" s="113">
        <v>9</v>
      </c>
      <c r="O20" s="8">
        <v>4</v>
      </c>
      <c r="P20" s="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5</v>
      </c>
      <c r="V20" s="8">
        <v>7</v>
      </c>
      <c r="W20" s="9">
        <v>3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6-8-2
5. 9-4-1
6. 5-7-3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41"/>
      <c r="N21" s="166" t="s">
        <v>88</v>
      </c>
      <c r="O21" s="167"/>
      <c r="P21" s="168"/>
      <c r="Q21" s="36"/>
      <c r="R21" s="36"/>
      <c r="S21" s="36"/>
      <c r="T21" s="36"/>
      <c r="U21" s="166" t="s">
        <v>50</v>
      </c>
      <c r="V21" s="167"/>
      <c r="W21" s="168"/>
      <c r="X21" s="55"/>
      <c r="Y21" s="55"/>
      <c r="Z21" s="81" t="str">
        <f>IF(LEN(N21)=0," ",N21)</f>
        <v>Сережик</v>
      </c>
      <c r="AA21" s="82" t="str">
        <f>IF(LEN(U21)=0," ",U21)</f>
        <v>jelistoy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[color=#FF0000][u]Сережик – jelistoy[/u]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41"/>
      <c r="N22" s="148" t="s">
        <v>0</v>
      </c>
      <c r="O22" s="148"/>
      <c r="P22" s="149"/>
      <c r="Q22" s="98" t="s">
        <v>13</v>
      </c>
      <c r="R22" s="150" t="s">
        <v>9</v>
      </c>
      <c r="S22" s="151"/>
      <c r="T22" s="98" t="s">
        <v>13</v>
      </c>
      <c r="U22" s="148" t="s">
        <v>0</v>
      </c>
      <c r="V22" s="148"/>
      <c r="W22" s="149"/>
      <c r="X22" s="55"/>
      <c r="Y22" s="55"/>
      <c r="Z22" s="157" t="s">
        <v>3</v>
      </c>
      <c r="AA22" s="158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Сережик
1 тайм:[/b]
1. 2-4-9
2. 3-7-1
3. 5-6-8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41"/>
      <c r="N23" s="8">
        <v>2</v>
      </c>
      <c r="O23" s="8">
        <v>4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5</v>
      </c>
      <c r="V23" s="8">
        <v>4</v>
      </c>
      <c r="W23" s="9">
        <v>7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3-6-9
5. 8-5-4
6. 1-7-2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41"/>
      <c r="N24" s="8">
        <v>3</v>
      </c>
      <c r="O24" s="8">
        <v>7</v>
      </c>
      <c r="P24" s="9">
        <v>1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3</v>
      </c>
      <c r="W24" s="9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7" t="s">
        <v>4</v>
      </c>
      <c r="AA24" s="158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jelistoy
1 тайм:[/b]
1. 5-4-7
2. 8-3-6
3. 1-2-9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41"/>
      <c r="N25" s="8">
        <v>5</v>
      </c>
      <c r="O25" s="8">
        <v>6</v>
      </c>
      <c r="P25" s="9">
        <v>8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1</v>
      </c>
      <c r="V25" s="8">
        <v>2</v>
      </c>
      <c r="W25" s="9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7-6-3
5. 8-5-2
6. 9-4-1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41"/>
      <c r="N26" s="152" t="s">
        <v>1</v>
      </c>
      <c r="O26" s="152"/>
      <c r="P26" s="153"/>
      <c r="Q26" s="21"/>
      <c r="R26" s="97"/>
      <c r="S26" s="90"/>
      <c r="T26" s="21"/>
      <c r="U26" s="152" t="s">
        <v>1</v>
      </c>
      <c r="V26" s="152"/>
      <c r="W26" s="153"/>
      <c r="X26" s="41"/>
      <c r="Y26" s="42"/>
      <c r="Z26" s="162" t="s">
        <v>14</v>
      </c>
      <c r="AA26" s="16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[color=#FF0000][u]Фолк – ORSS[/u]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41"/>
      <c r="N27" s="8">
        <v>3</v>
      </c>
      <c r="O27" s="8">
        <v>6</v>
      </c>
      <c r="P27" s="9">
        <v>9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7</v>
      </c>
      <c r="V27" s="8">
        <v>6</v>
      </c>
      <c r="W27" s="9">
        <v>3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Фолк
1 тайм:[/b]
1. 5-6-1
2. 8-7-3
3. 2-4-9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41"/>
      <c r="N28" s="8">
        <v>8</v>
      </c>
      <c r="O28" s="8">
        <v>5</v>
      </c>
      <c r="P28" s="9">
        <v>4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8</v>
      </c>
      <c r="V28" s="8">
        <v>5</v>
      </c>
      <c r="W28" s="9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1-5-8
5. 7-6-3
6. 9-4-2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41"/>
      <c r="N29" s="8">
        <v>1</v>
      </c>
      <c r="O29" s="8">
        <v>7</v>
      </c>
      <c r="P29" s="9">
        <v>2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9</v>
      </c>
      <c r="V29" s="8">
        <v>4</v>
      </c>
      <c r="W29" s="9">
        <v>1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ORSS
1 тайм:[/b]
1. 1-3-9
2. 8-6-5
3. 2-4-7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41"/>
      <c r="N30" s="166" t="s">
        <v>89</v>
      </c>
      <c r="O30" s="167"/>
      <c r="P30" s="168"/>
      <c r="Q30" s="36"/>
      <c r="R30" s="36"/>
      <c r="S30" s="36"/>
      <c r="T30" s="36"/>
      <c r="U30" s="166" t="s">
        <v>51</v>
      </c>
      <c r="V30" s="167"/>
      <c r="W30" s="168"/>
      <c r="X30" s="55"/>
      <c r="Y30" s="55"/>
      <c r="Z30" s="81" t="str">
        <f>IF(LEN(N30)=0," ",N30)</f>
        <v>Фолк</v>
      </c>
      <c r="AA30" s="82" t="str">
        <f>IF(LEN(U30)=0," ",U30)</f>
        <v>ORSS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9-1-2
5. 7-6-3
6. 5-8-4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41"/>
      <c r="N31" s="148" t="s">
        <v>0</v>
      </c>
      <c r="O31" s="148"/>
      <c r="P31" s="149"/>
      <c r="Q31" s="98" t="s">
        <v>13</v>
      </c>
      <c r="R31" s="150" t="s">
        <v>9</v>
      </c>
      <c r="S31" s="151"/>
      <c r="T31" s="98" t="s">
        <v>13</v>
      </c>
      <c r="U31" s="148" t="s">
        <v>0</v>
      </c>
      <c r="V31" s="148"/>
      <c r="W31" s="149"/>
      <c r="X31" s="55"/>
      <c r="Y31" s="55"/>
      <c r="Z31" s="157" t="s">
        <v>3</v>
      </c>
      <c r="AA31" s="158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41"/>
      <c r="N32" s="8">
        <v>5</v>
      </c>
      <c r="O32" s="8">
        <v>6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1</v>
      </c>
      <c r="V32" s="8">
        <v>3</v>
      </c>
      <c r="W32" s="9">
        <v>9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vadik1986 (0)
1 тайм:[/b]
1. 2-5-8
2. 7-6-3
3. 1-4-9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41"/>
      <c r="N33" s="8">
        <v>8</v>
      </c>
      <c r="O33" s="8">
        <v>7</v>
      </c>
      <c r="P33" s="9">
        <v>3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8</v>
      </c>
      <c r="V33" s="8">
        <v>6</v>
      </c>
      <c r="W33" s="9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7" t="s">
        <v>4</v>
      </c>
      <c r="AA33" s="158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9-4-2
5. 7-6-3
6. 8-5-1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41"/>
      <c r="N34" s="8">
        <v>2</v>
      </c>
      <c r="O34" s="8">
        <v>4</v>
      </c>
      <c r="P34" s="9">
        <v>9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4</v>
      </c>
      <c r="W34" s="9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terzia (0)
1 тайм:[/b]
1. 1-3-9
2. 2-5-8
3. 7-6-4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41"/>
      <c r="N35" s="152" t="s">
        <v>1</v>
      </c>
      <c r="O35" s="152"/>
      <c r="P35" s="153"/>
      <c r="Q35" s="21"/>
      <c r="R35" s="97"/>
      <c r="S35" s="90"/>
      <c r="T35" s="21"/>
      <c r="U35" s="152" t="s">
        <v>1</v>
      </c>
      <c r="V35" s="152"/>
      <c r="W35" s="153"/>
      <c r="X35" s="41"/>
      <c r="Y35" s="42"/>
      <c r="Z35" s="162" t="s">
        <v>14</v>
      </c>
      <c r="AA35" s="163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1-4-9
5. 2-5-8
6. 3-6-7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41"/>
      <c r="N36" s="8">
        <v>1</v>
      </c>
      <c r="O36" s="8">
        <v>5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9</v>
      </c>
      <c r="V36" s="8">
        <v>1</v>
      </c>
      <c r="W36" s="9">
        <v>2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41"/>
      <c r="N37" s="8">
        <v>7</v>
      </c>
      <c r="O37" s="8">
        <v>6</v>
      </c>
      <c r="P37" s="9">
        <v>3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7</v>
      </c>
      <c r="V37" s="8">
        <v>6</v>
      </c>
      <c r="W37" s="9">
        <v>3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42"/>
      <c r="N38" s="8">
        <v>9</v>
      </c>
      <c r="O38" s="8">
        <v>4</v>
      </c>
      <c r="P38" s="9">
        <v>2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5</v>
      </c>
      <c r="V38" s="8">
        <v>8</v>
      </c>
      <c r="W38" s="9">
        <v>4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71" t="s">
        <v>11</v>
      </c>
      <c r="N39" s="166" t="s">
        <v>90</v>
      </c>
      <c r="O39" s="167"/>
      <c r="P39" s="168"/>
      <c r="Q39" s="36"/>
      <c r="R39" s="36"/>
      <c r="S39" s="36"/>
      <c r="T39" s="36"/>
      <c r="U39" s="166" t="s">
        <v>52</v>
      </c>
      <c r="V39" s="167"/>
      <c r="W39" s="168"/>
      <c r="X39" s="55"/>
      <c r="Y39" s="55"/>
      <c r="Z39" s="81" t="str">
        <f>IF(OR(LEN(N39)=0,N39="Игрок 5")," ",N39)</f>
        <v>vadik1986</v>
      </c>
      <c r="AA39" s="82" t="str">
        <f>IF(OR(LEN(U39)=0,U39="Игрок 5")," ",U39)</f>
        <v>Furmanchuk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72"/>
      <c r="N40" s="148" t="s">
        <v>0</v>
      </c>
      <c r="O40" s="148"/>
      <c r="P40" s="149"/>
      <c r="Q40" s="98" t="s">
        <v>13</v>
      </c>
      <c r="R40" s="73" t="s">
        <v>7</v>
      </c>
      <c r="S40" s="74"/>
      <c r="T40" s="98" t="s">
        <v>13</v>
      </c>
      <c r="U40" s="148" t="s">
        <v>0</v>
      </c>
      <c r="V40" s="148"/>
      <c r="W40" s="149"/>
      <c r="X40" s="59"/>
      <c r="Y40" s="55"/>
      <c r="Z40" s="162" t="s">
        <v>14</v>
      </c>
      <c r="AA40" s="163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Furmanchuk (0)
1 тайм:[/b]
1. 2-6-8
2. 3-7-5
3. 1-4-9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72"/>
      <c r="N41" s="8">
        <v>2</v>
      </c>
      <c r="O41" s="8">
        <v>5</v>
      </c>
      <c r="P41" s="9">
        <v>8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2</v>
      </c>
      <c r="V41" s="8">
        <v>6</v>
      </c>
      <c r="W41" s="9">
        <v>8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6-8-1
5. 2-9-3
6. 5-7-4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72"/>
      <c r="N42" s="8">
        <v>7</v>
      </c>
      <c r="O42" s="8">
        <v>6</v>
      </c>
      <c r="P42" s="9">
        <v>3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3</v>
      </c>
      <c r="V42" s="8">
        <v>7</v>
      </c>
      <c r="W42" s="9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74"/>
      <c r="AA42" s="175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Hohol82 (0)
1 тайм:[/b]
1. 7-6-3
2. 5-8-1
3. 2-4-9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72"/>
      <c r="N43" s="8">
        <v>1</v>
      </c>
      <c r="O43" s="8">
        <v>4</v>
      </c>
      <c r="P43" s="9">
        <v>9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1</v>
      </c>
      <c r="V43" s="8">
        <v>4</v>
      </c>
      <c r="W43" s="9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5-8-2
5. 9-6-1
6. 4-7-3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72"/>
      <c r="N44" s="152" t="s">
        <v>1</v>
      </c>
      <c r="O44" s="152"/>
      <c r="P44" s="153"/>
      <c r="Q44" s="21"/>
      <c r="R44" s="77"/>
      <c r="S44" s="131"/>
      <c r="T44" s="21"/>
      <c r="U44" s="152" t="s">
        <v>1</v>
      </c>
      <c r="V44" s="152"/>
      <c r="W44" s="153"/>
      <c r="X44" s="41"/>
      <c r="Y44" s="42"/>
      <c r="Z44" s="176"/>
      <c r="AA44" s="177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anis (0)
1 тайм:[/b]
1. 3-6-7
2. 2-8-5
3. 1-4-9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72"/>
      <c r="N45" s="8">
        <v>9</v>
      </c>
      <c r="O45" s="8">
        <v>4</v>
      </c>
      <c r="P45" s="9">
        <v>2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6</v>
      </c>
      <c r="V45" s="8">
        <v>8</v>
      </c>
      <c r="W45" s="9">
        <v>1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3-7-6
5. 2-8-5
6. 9-4-1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72"/>
      <c r="N46" s="8">
        <v>7</v>
      </c>
      <c r="O46" s="8">
        <v>6</v>
      </c>
      <c r="P46" s="9">
        <v>3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2</v>
      </c>
      <c r="V46" s="8">
        <v>9</v>
      </c>
      <c r="W46" s="9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Nick777 (0)
1 тайм:[/b]
1. 1-5-7
2. 8-6-3
3. 2-4-9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72"/>
      <c r="N47" s="16">
        <v>8</v>
      </c>
      <c r="O47" s="13">
        <v>5</v>
      </c>
      <c r="P47" s="14">
        <v>1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5</v>
      </c>
      <c r="V47" s="13">
        <v>7</v>
      </c>
      <c r="W47" s="14">
        <v>4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[b]2 тайм:[/b]
4. 6-7-3
5. 9-5-2
6. 8-4-1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72"/>
      <c r="N48" s="134" t="s">
        <v>91</v>
      </c>
      <c r="O48" s="135"/>
      <c r="P48" s="136"/>
      <c r="Q48" s="36"/>
      <c r="R48" s="36"/>
      <c r="S48" s="36"/>
      <c r="T48" s="90"/>
      <c r="U48" s="134" t="s">
        <v>53</v>
      </c>
      <c r="V48" s="135"/>
      <c r="W48" s="136"/>
      <c r="X48" s="55"/>
      <c r="Y48" s="55"/>
      <c r="Z48" s="85" t="str">
        <f>IF(OR(LEN(N48)=0,N48="Игрок 6")," ",N48)</f>
        <v>terzia</v>
      </c>
      <c r="AA48" s="86" t="str">
        <f>IF(OR(LEN(U48)=0,U48="Игрок 6")," ",U48)</f>
        <v>Hohol82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72"/>
      <c r="N49" s="148" t="s">
        <v>0</v>
      </c>
      <c r="O49" s="148"/>
      <c r="P49" s="149"/>
      <c r="Q49" s="98" t="s">
        <v>13</v>
      </c>
      <c r="R49" s="73" t="s">
        <v>7</v>
      </c>
      <c r="S49" s="74"/>
      <c r="T49" s="98" t="s">
        <v>13</v>
      </c>
      <c r="U49" s="148" t="s">
        <v>0</v>
      </c>
      <c r="V49" s="148"/>
      <c r="W49" s="149"/>
      <c r="X49" s="55"/>
      <c r="Y49" s="55"/>
      <c r="Z49" s="162" t="s">
        <v>14</v>
      </c>
      <c r="AA49" s="16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72"/>
      <c r="N50" s="8">
        <v>1</v>
      </c>
      <c r="O50" s="8">
        <v>3</v>
      </c>
      <c r="P50" s="9">
        <v>9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7</v>
      </c>
      <c r="V50" s="8">
        <v>6</v>
      </c>
      <c r="W50" s="9">
        <v>3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72"/>
      <c r="N51" s="8">
        <v>2</v>
      </c>
      <c r="O51" s="8">
        <v>5</v>
      </c>
      <c r="P51" s="9">
        <v>8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5</v>
      </c>
      <c r="V51" s="8">
        <v>8</v>
      </c>
      <c r="W51" s="9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74"/>
      <c r="AA51" s="175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72"/>
      <c r="N52" s="8">
        <v>7</v>
      </c>
      <c r="O52" s="8">
        <v>6</v>
      </c>
      <c r="P52" s="9">
        <v>4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2</v>
      </c>
      <c r="V52" s="8">
        <v>4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72"/>
      <c r="N53" s="152" t="s">
        <v>1</v>
      </c>
      <c r="O53" s="152"/>
      <c r="P53" s="153"/>
      <c r="Q53" s="21"/>
      <c r="R53" s="77"/>
      <c r="S53" s="131"/>
      <c r="T53" s="21"/>
      <c r="U53" s="152" t="s">
        <v>1</v>
      </c>
      <c r="V53" s="152"/>
      <c r="W53" s="153"/>
      <c r="X53" s="41"/>
      <c r="Y53" s="42"/>
      <c r="Z53" s="176"/>
      <c r="AA53" s="177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2"/>
      <c r="N54" s="8">
        <v>1</v>
      </c>
      <c r="O54" s="8">
        <v>4</v>
      </c>
      <c r="P54" s="9">
        <v>9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5</v>
      </c>
      <c r="V54" s="8">
        <v>8</v>
      </c>
      <c r="W54" s="9">
        <v>2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72"/>
      <c r="N55" s="8">
        <v>2</v>
      </c>
      <c r="O55" s="8">
        <v>5</v>
      </c>
      <c r="P55" s="9">
        <v>8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9</v>
      </c>
      <c r="V55" s="8">
        <v>6</v>
      </c>
      <c r="W55" s="9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72"/>
      <c r="N56" s="13">
        <v>3</v>
      </c>
      <c r="O56" s="13">
        <v>6</v>
      </c>
      <c r="P56" s="14">
        <v>7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4</v>
      </c>
      <c r="V56" s="13">
        <v>7</v>
      </c>
      <c r="W56" s="14">
        <v>3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72"/>
      <c r="N57" s="135"/>
      <c r="O57" s="167"/>
      <c r="P57" s="168"/>
      <c r="Q57" s="36"/>
      <c r="R57" s="36"/>
      <c r="S57" s="36"/>
      <c r="T57" s="36"/>
      <c r="U57" s="166" t="s">
        <v>54</v>
      </c>
      <c r="V57" s="167"/>
      <c r="W57" s="168"/>
      <c r="X57" s="55"/>
      <c r="Y57" s="55"/>
      <c r="Z57" s="103" t="str">
        <f>IF(OR(LEN(N57)=0,N57="Игрок 5")," ",N57)</f>
        <v> </v>
      </c>
      <c r="AA57" s="104" t="str">
        <f>IF(OR(LEN(U57)=0,U57="Игрок 5")," ",U57)</f>
        <v>anis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72"/>
      <c r="N58" s="148" t="s">
        <v>0</v>
      </c>
      <c r="O58" s="148"/>
      <c r="P58" s="149"/>
      <c r="Q58" s="98" t="s">
        <v>13</v>
      </c>
      <c r="R58" s="73" t="s">
        <v>7</v>
      </c>
      <c r="S58" s="74"/>
      <c r="T58" s="98" t="s">
        <v>13</v>
      </c>
      <c r="U58" s="148" t="s">
        <v>0</v>
      </c>
      <c r="V58" s="148"/>
      <c r="W58" s="149"/>
      <c r="X58" s="59"/>
      <c r="Y58" s="55"/>
      <c r="Z58" s="162" t="s">
        <v>14</v>
      </c>
      <c r="AA58" s="163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72"/>
      <c r="N59" s="8"/>
      <c r="O59" s="8"/>
      <c r="P59" s="9"/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3</v>
      </c>
      <c r="V59" s="8">
        <v>6</v>
      </c>
      <c r="W59" s="9">
        <v>7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5">
        <f>SUM(Q59:Q61,Q63:Q65)</f>
        <v>0</v>
      </c>
      <c r="AA59" s="106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72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2</v>
      </c>
      <c r="V60" s="8">
        <v>8</v>
      </c>
      <c r="W60" s="9">
        <v>5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74"/>
      <c r="AA60" s="175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72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1</v>
      </c>
      <c r="V61" s="8">
        <v>4</v>
      </c>
      <c r="W61" s="9">
        <v>9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1"/>
      <c r="AA61" s="10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72"/>
      <c r="N62" s="152" t="s">
        <v>1</v>
      </c>
      <c r="O62" s="152"/>
      <c r="P62" s="153"/>
      <c r="Q62" s="21"/>
      <c r="R62" s="77"/>
      <c r="S62" s="131"/>
      <c r="T62" s="21"/>
      <c r="U62" s="152" t="s">
        <v>1</v>
      </c>
      <c r="V62" s="152"/>
      <c r="W62" s="153"/>
      <c r="X62" s="41"/>
      <c r="Y62" s="42"/>
      <c r="Z62" s="176"/>
      <c r="AA62" s="177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72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3</v>
      </c>
      <c r="V63" s="8">
        <v>7</v>
      </c>
      <c r="W63" s="9">
        <v>6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1"/>
      <c r="AA63" s="10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72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2</v>
      </c>
      <c r="V64" s="8">
        <v>8</v>
      </c>
      <c r="W64" s="9">
        <v>5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72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9</v>
      </c>
      <c r="V65" s="13">
        <v>4</v>
      </c>
      <c r="W65" s="14">
        <v>1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72"/>
      <c r="N66" s="135"/>
      <c r="O66" s="167"/>
      <c r="P66" s="168"/>
      <c r="Q66" s="36"/>
      <c r="R66" s="36"/>
      <c r="S66" s="36"/>
      <c r="T66" s="90"/>
      <c r="U66" s="134" t="s">
        <v>55</v>
      </c>
      <c r="V66" s="135"/>
      <c r="W66" s="136"/>
      <c r="X66" s="55"/>
      <c r="Y66" s="55"/>
      <c r="Z66" s="103" t="str">
        <f>IF(OR(LEN(N66)=0,N66="Игрок 6")," ",N66)</f>
        <v> </v>
      </c>
      <c r="AA66" s="104" t="str">
        <f>IF(OR(LEN(U66)=0,U66="Игрок 6")," ",U66)</f>
        <v>Nick777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72"/>
      <c r="N67" s="148" t="s">
        <v>0</v>
      </c>
      <c r="O67" s="148"/>
      <c r="P67" s="149"/>
      <c r="Q67" s="98" t="s">
        <v>13</v>
      </c>
      <c r="R67" s="73" t="s">
        <v>7</v>
      </c>
      <c r="S67" s="74"/>
      <c r="T67" s="98" t="s">
        <v>13</v>
      </c>
      <c r="U67" s="148" t="s">
        <v>0</v>
      </c>
      <c r="V67" s="148"/>
      <c r="W67" s="149"/>
      <c r="X67" s="55"/>
      <c r="Y67" s="55"/>
      <c r="Z67" s="162" t="s">
        <v>14</v>
      </c>
      <c r="AA67" s="163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72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>
        <v>1</v>
      </c>
      <c r="V68" s="8">
        <v>5</v>
      </c>
      <c r="W68" s="9">
        <v>7</v>
      </c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5">
        <f>SUM(Q68:Q70,Q72:Q74)</f>
        <v>0</v>
      </c>
      <c r="AA68" s="106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72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>
        <v>8</v>
      </c>
      <c r="V69" s="8">
        <v>6</v>
      </c>
      <c r="W69" s="9">
        <v>3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74"/>
      <c r="AA69" s="175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72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>
        <v>2</v>
      </c>
      <c r="V70" s="8">
        <v>4</v>
      </c>
      <c r="W70" s="9">
        <v>9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1"/>
      <c r="AA70" s="10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72"/>
      <c r="N71" s="152" t="s">
        <v>1</v>
      </c>
      <c r="O71" s="152"/>
      <c r="P71" s="153"/>
      <c r="Q71" s="21"/>
      <c r="R71" s="77"/>
      <c r="S71" s="131"/>
      <c r="T71" s="21"/>
      <c r="U71" s="152" t="s">
        <v>1</v>
      </c>
      <c r="V71" s="152"/>
      <c r="W71" s="153"/>
      <c r="X71" s="41"/>
      <c r="Y71" s="42"/>
      <c r="Z71" s="176"/>
      <c r="AA71" s="177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72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>
        <v>6</v>
      </c>
      <c r="V72" s="8">
        <v>7</v>
      </c>
      <c r="W72" s="9">
        <v>3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1"/>
      <c r="AA72" s="10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72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>
        <v>9</v>
      </c>
      <c r="V73" s="8">
        <v>5</v>
      </c>
      <c r="W73" s="9">
        <v>2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73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>
        <v>8</v>
      </c>
      <c r="V74" s="13">
        <v>4</v>
      </c>
      <c r="W74" s="14">
        <v>1</v>
      </c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5:G5"/>
    <mergeCell ref="C6:G6"/>
    <mergeCell ref="C7:G7"/>
    <mergeCell ref="C14:F14"/>
    <mergeCell ref="C16:F16"/>
    <mergeCell ref="U3:W3"/>
    <mergeCell ref="U4:W4"/>
    <mergeCell ref="Z4:AA4"/>
    <mergeCell ref="Z6:AA6"/>
    <mergeCell ref="C15:G15"/>
    <mergeCell ref="C9:G9"/>
    <mergeCell ref="C10:G10"/>
    <mergeCell ref="Z13:AA13"/>
    <mergeCell ref="U2:W2"/>
    <mergeCell ref="C3:G3"/>
    <mergeCell ref="C11:G11"/>
    <mergeCell ref="C13:G13"/>
    <mergeCell ref="C4:G4"/>
    <mergeCell ref="R4:S4"/>
    <mergeCell ref="I4:J4"/>
    <mergeCell ref="C12:F12"/>
    <mergeCell ref="C8:G8"/>
    <mergeCell ref="U13:W13"/>
    <mergeCell ref="M3:M38"/>
    <mergeCell ref="Z35:AA35"/>
    <mergeCell ref="Z40:AA40"/>
    <mergeCell ref="U49:W49"/>
    <mergeCell ref="U44:W44"/>
    <mergeCell ref="U48:W48"/>
    <mergeCell ref="U40:W40"/>
    <mergeCell ref="Z15:AA15"/>
    <mergeCell ref="U8:W8"/>
    <mergeCell ref="U21:W21"/>
    <mergeCell ref="U22:W22"/>
    <mergeCell ref="R22:S22"/>
    <mergeCell ref="C2:G2"/>
    <mergeCell ref="Z51:AA51"/>
    <mergeCell ref="Z17:AA17"/>
    <mergeCell ref="Z8:AA8"/>
    <mergeCell ref="U12:W12"/>
    <mergeCell ref="Z22:AA22"/>
    <mergeCell ref="Z24:AA24"/>
    <mergeCell ref="U17:W17"/>
    <mergeCell ref="R13:S13"/>
    <mergeCell ref="R31:S31"/>
    <mergeCell ref="Z53:AA53"/>
    <mergeCell ref="Z42:AA42"/>
    <mergeCell ref="Z44:AA44"/>
    <mergeCell ref="Z49:AA49"/>
    <mergeCell ref="U53:W53"/>
    <mergeCell ref="U31:W31"/>
    <mergeCell ref="U30:W30"/>
    <mergeCell ref="U71:W71"/>
    <mergeCell ref="Z71:AA71"/>
    <mergeCell ref="Z26:AA26"/>
    <mergeCell ref="Z31:AA31"/>
    <mergeCell ref="Z33:AA33"/>
    <mergeCell ref="U35:W35"/>
    <mergeCell ref="U26:W26"/>
    <mergeCell ref="U62:W62"/>
    <mergeCell ref="Z62:AA62"/>
    <mergeCell ref="N39:P39"/>
    <mergeCell ref="N48:P48"/>
    <mergeCell ref="N57:P57"/>
    <mergeCell ref="N66:P66"/>
    <mergeCell ref="U39:W39"/>
    <mergeCell ref="N26:P26"/>
    <mergeCell ref="M39:M74"/>
    <mergeCell ref="U66:W66"/>
    <mergeCell ref="U67:W67"/>
    <mergeCell ref="Z67:AA67"/>
    <mergeCell ref="Z69:AA69"/>
    <mergeCell ref="U57:W57"/>
    <mergeCell ref="U58:W58"/>
    <mergeCell ref="Z58:AA58"/>
    <mergeCell ref="Z60:AA60"/>
    <mergeCell ref="N2:P2"/>
    <mergeCell ref="N3:P3"/>
    <mergeCell ref="N12:P12"/>
    <mergeCell ref="N21:P21"/>
    <mergeCell ref="N30:P30"/>
    <mergeCell ref="N4:P4"/>
    <mergeCell ref="N8:P8"/>
    <mergeCell ref="N13:P13"/>
    <mergeCell ref="N17:P17"/>
    <mergeCell ref="N22:P22"/>
    <mergeCell ref="N53:P53"/>
    <mergeCell ref="N58:P58"/>
    <mergeCell ref="N62:P62"/>
    <mergeCell ref="N67:P67"/>
    <mergeCell ref="N71:P71"/>
    <mergeCell ref="N31:P31"/>
    <mergeCell ref="N35:P35"/>
    <mergeCell ref="N40:P40"/>
    <mergeCell ref="N44:P44"/>
    <mergeCell ref="N49:P49"/>
  </mergeCells>
  <dataValidations count="3">
    <dataValidation type="list" allowBlank="1" showInputMessage="1" sqref="U2 N2">
      <formula1>К</formula1>
    </dataValidation>
    <dataValidation type="list" allowBlank="1" showInputMessage="1" sqref="U66:W66 U39:W39 U30:W30 U21:W21 U12:W12 U3:W3 U48:W48 U57:W57 N48:P48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39.875" style="0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16"/>
      <c r="B2" s="117" t="s">
        <v>15</v>
      </c>
      <c r="C2" s="180" t="s">
        <v>16</v>
      </c>
      <c r="D2" s="180"/>
      <c r="F2" s="127" t="str">
        <f>'ЛФЛА - Космос'!C12</f>
        <v>ЛФЛА</v>
      </c>
      <c r="G2" s="128" t="str">
        <f>'ЛФЛА - Космос'!G12</f>
        <v>Космос</v>
      </c>
    </row>
    <row r="3" spans="1:7" ht="17.25" thickBot="1">
      <c r="A3" s="116"/>
      <c r="F3" s="127">
        <f>'ЛФЛА - Космос'!C14</f>
        <v>0</v>
      </c>
      <c r="G3" s="128">
        <f>'ЛФЛА - Космос'!G14</f>
        <v>0</v>
      </c>
    </row>
    <row r="4" spans="1:7" ht="15.75" thickBot="1">
      <c r="A4" s="116"/>
      <c r="B4" s="118" t="s">
        <v>17</v>
      </c>
      <c r="C4" s="121"/>
      <c r="D4" s="121"/>
      <c r="F4" s="124">
        <f>'ЛФЛА - Космос'!C16</f>
        <v>0</v>
      </c>
      <c r="G4" s="122">
        <f>'ЛФЛА - Космос'!G16</f>
        <v>0</v>
      </c>
    </row>
    <row r="5" spans="1:7" ht="15.75" thickBot="1">
      <c r="A5" s="116"/>
      <c r="B5" s="119" t="s">
        <v>18</v>
      </c>
      <c r="C5" s="121"/>
      <c r="D5" s="121"/>
      <c r="F5" s="181" t="str">
        <f>SUBSTITUTE(SUBSTITUTE('ЛФЛА - Космос'!B3,"[b](",""),")[/b]","")</f>
        <v>6 матчей осталось</v>
      </c>
      <c r="G5" s="182"/>
    </row>
    <row r="6" spans="1:4" ht="15.75" thickBot="1">
      <c r="A6" s="116"/>
      <c r="B6" s="119" t="s">
        <v>19</v>
      </c>
      <c r="C6" s="121"/>
      <c r="D6" s="121"/>
    </row>
    <row r="7" spans="1:7" ht="17.25" thickBot="1">
      <c r="A7" s="116"/>
      <c r="B7" s="119" t="s">
        <v>20</v>
      </c>
      <c r="C7" s="121"/>
      <c r="D7" s="121"/>
      <c r="F7" s="129" t="str">
        <f>'Профи - Химик'!C12</f>
        <v>Профессионалы прогноза</v>
      </c>
      <c r="G7" s="130" t="str">
        <f>'Профи - Химик'!G12</f>
        <v>КСП Химик</v>
      </c>
    </row>
    <row r="8" spans="1:7" ht="17.25" thickBot="1">
      <c r="A8" s="116"/>
      <c r="B8" s="119" t="s">
        <v>21</v>
      </c>
      <c r="C8" s="121"/>
      <c r="D8" s="121"/>
      <c r="F8" s="129">
        <f>'Профи - Химик'!C14</f>
        <v>0</v>
      </c>
      <c r="G8" s="130">
        <f>'Профи - Химик'!G14</f>
        <v>0</v>
      </c>
    </row>
    <row r="9" spans="1:7" ht="15.75" thickBot="1">
      <c r="A9" s="116"/>
      <c r="B9" s="119" t="s">
        <v>22</v>
      </c>
      <c r="C9" s="121"/>
      <c r="D9" s="121"/>
      <c r="F9" s="125">
        <f>'Профи - Химик'!C16</f>
        <v>0</v>
      </c>
      <c r="G9" s="126">
        <f>'Профи - Химик'!G16</f>
        <v>0</v>
      </c>
    </row>
    <row r="10" spans="1:7" ht="15.75" thickBot="1">
      <c r="A10" s="116"/>
      <c r="B10" s="119" t="s">
        <v>23</v>
      </c>
      <c r="C10" s="121"/>
      <c r="D10" s="121"/>
      <c r="F10" s="183" t="str">
        <f>SUBSTITUTE(SUBSTITUTE('Профи - Химик'!B3,"[b](",""),")[/b]","")</f>
        <v>6 матчей осталось</v>
      </c>
      <c r="G10" s="184"/>
    </row>
    <row r="11" spans="1:4" ht="15.75" thickBot="1">
      <c r="A11" s="116"/>
      <c r="B11" s="119" t="s">
        <v>24</v>
      </c>
      <c r="C11" s="121"/>
      <c r="D11" s="121"/>
    </row>
    <row r="12" spans="1:7" ht="17.25" thickBot="1">
      <c r="A12" s="116"/>
      <c r="B12" s="119" t="s">
        <v>25</v>
      </c>
      <c r="C12" s="121"/>
      <c r="D12" s="121"/>
      <c r="F12" s="127" t="str">
        <f>'ОЛФП - EXE'!C12</f>
        <v>ОЛФП</v>
      </c>
      <c r="G12" s="128" t="str">
        <f>'ОЛФП - EXE'!G12</f>
        <v>EXE</v>
      </c>
    </row>
    <row r="13" spans="1:7" ht="17.25" thickBot="1">
      <c r="A13" s="116"/>
      <c r="B13" s="119" t="s">
        <v>26</v>
      </c>
      <c r="C13" s="121"/>
      <c r="D13" s="121"/>
      <c r="F13" s="127">
        <f>'ОЛФП - EXE'!C14</f>
        <v>0</v>
      </c>
      <c r="G13" s="128">
        <f>'ОЛФП - EXE'!G14</f>
        <v>0</v>
      </c>
    </row>
    <row r="14" spans="1:7" ht="15.75" thickBot="1">
      <c r="A14" s="116"/>
      <c r="B14" s="119" t="s">
        <v>27</v>
      </c>
      <c r="C14" s="121"/>
      <c r="D14" s="121"/>
      <c r="F14" s="124">
        <f>'ОЛФП - EXE'!C16</f>
        <v>0</v>
      </c>
      <c r="G14" s="122">
        <f>'ОЛФП - EXE'!G16</f>
        <v>0</v>
      </c>
    </row>
    <row r="15" spans="1:7" ht="15.75" thickBot="1">
      <c r="A15" s="116"/>
      <c r="B15" s="119" t="s">
        <v>28</v>
      </c>
      <c r="C15" s="121"/>
      <c r="D15" s="121"/>
      <c r="F15" s="181" t="str">
        <f>SUBSTITUTE(SUBSTITUTE('ОЛФП - EXE'!B3,"[b](",""),")[/b]","")</f>
        <v>6 матчей осталось</v>
      </c>
      <c r="G15" s="182"/>
    </row>
    <row r="16" spans="1:4" ht="15.75" thickBot="1">
      <c r="A16" s="116"/>
      <c r="B16" s="119" t="s">
        <v>29</v>
      </c>
      <c r="C16" s="121"/>
      <c r="D16" s="121"/>
    </row>
    <row r="17" spans="2:7" ht="17.25" thickBot="1">
      <c r="B17" s="119" t="s">
        <v>30</v>
      </c>
      <c r="C17" s="121"/>
      <c r="D17" s="121"/>
      <c r="F17" s="129" t="str">
        <f>'Football.By - Погоня'!C12</f>
        <v>СФП Football.By</v>
      </c>
      <c r="G17" s="130" t="str">
        <f>'Football.By - Погоня'!G12</f>
        <v> АСП "Погоня"</v>
      </c>
    </row>
    <row r="18" spans="2:7" ht="17.25" thickBot="1">
      <c r="B18" s="120" t="s">
        <v>31</v>
      </c>
      <c r="C18" s="121"/>
      <c r="D18" s="121"/>
      <c r="F18" s="129">
        <f>'Football.By - Погоня'!C14</f>
        <v>0</v>
      </c>
      <c r="G18" s="130">
        <f>'Football.By - Погоня'!G14</f>
        <v>0</v>
      </c>
    </row>
    <row r="19" spans="6:7" ht="13.5" thickBot="1">
      <c r="F19" s="125">
        <f>'Football.By - Погоня'!C16</f>
        <v>0</v>
      </c>
      <c r="G19" s="126">
        <f>'Football.By - Погоня'!G16</f>
        <v>0</v>
      </c>
    </row>
    <row r="20" spans="6:7" ht="13.5" thickBot="1">
      <c r="F20" s="183" t="str">
        <f>SUBSTITUTE(SUBSTITUTE('Football.By - Погоня'!B3,"[b](",""),")[/b]","")</f>
        <v>6 матчей осталось</v>
      </c>
      <c r="G20" s="184"/>
    </row>
  </sheetData>
  <sheetProtection/>
  <mergeCells count="5">
    <mergeCell ref="C2:D2"/>
    <mergeCell ref="F5:G5"/>
    <mergeCell ref="F10:G10"/>
    <mergeCell ref="F15:G15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MVVH</cp:lastModifiedBy>
  <cp:lastPrinted>2009-07-25T09:34:47Z</cp:lastPrinted>
  <dcterms:created xsi:type="dcterms:W3CDTF">2006-06-03T07:50:48Z</dcterms:created>
  <dcterms:modified xsi:type="dcterms:W3CDTF">2011-10-18T16:27:22Z</dcterms:modified>
  <cp:category/>
  <cp:version/>
  <cp:contentType/>
  <cp:contentStatus/>
</cp:coreProperties>
</file>